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<sst xmlns="http://schemas.openxmlformats.org/spreadsheetml/2006/main" count="221" uniqueCount="111">
  <si>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</si>
  <si>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</si>
  <si>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</si>
  <si>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</si>
  <si>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</si>
  <si>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</si>
  <si>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</si>
  <si>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</si>
  <si>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</si>
  <si>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</si>
  <si>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</si>
  <si>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</si>
  <si>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</si>
  <si>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</si>
  <si>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</si>
  <si>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</si>
  <si>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</si>
  <si>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</si>
  <si>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</si>
  <si>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</si>
  <si>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</si>
  <si>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</si>
  <si>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</si>
  <si>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</si>
  <si>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</si>
  <si>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</si>
  <si>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</si>
  <si>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</si>
  <si>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</si>
  <si>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</si>
  <si>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</si>
  <si>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</si>
  <si>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</si>
  <si>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</si>
  <si>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</si>
  <si>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</si>
  <si>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</si>
  <si>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</si>
  <si>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</si>
  <si>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</si>
  <si>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</si>
  <si>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</si>
  <si>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</si>
  <si>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</si>
  <si>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</si>
  <si>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</si>
  <si>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</si>
  <si>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</si>
  <si>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</si>
  <si>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</si>
  <si>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</si>
  <si>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</si>
  <si>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</si>
  <si>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</si>
  <si>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</si>
  <si>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</si>
  <si>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</si>
  <si>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</si>
  <si>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</si>
  <si>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</si>
  <si>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</si>
  <si>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</si>
  <si>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</si>
  <si>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</si>
  <si>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</si>
  <si>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</si>
  <si>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</si>
  <si>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</si>
  <si>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</si>
  <si>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</si>
  <si>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</si>
  <si>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</si>
  <si>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</si>
  <si>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</si>
  <si>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</si>
  <si>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</si>
  <si>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</si>
  <si>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</si>
  <si>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</si>
  <si>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</si>
  <si>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</si>
  <si>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</si>
  <si>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</si>
  <si>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</si>
  <si>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</si>
  <si>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</si>
  <si>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</si>
  <si>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</si>
  <si>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</si>
  <si>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</si>
  <si>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</si>
  <si>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</si>
  <si>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</si>
  <si>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</si>
  <si>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</si>
  <si>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</si>
  <si>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</si>
  <si>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</si>
  <si>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</si>
  <si>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</si>
  <si>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</si>
  <si>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</si>
  <si>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</si>
  <si>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</si>
  <si>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</si>
  <si>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</si>
  <si>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</si>
  <si>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</si>
  <si>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関しては共用開始から１７年を経過したにすぎず、また地域では地震などが殆ど無く、その影響による破損や老朽化による更新は現段階では無い。老朽化ではなく、僅かではあるが一部、地番の沈下によるたわみがみられ、その対策が必要ではある。圧送ポンプ機場については、概ね３・４年毎にポンプの更新を行い対処している。
　処理施設の機械設備については、老朽化や日照・塩害による劣化が随所に見られ著しい。最適整備構想を策定し、経営状況を考慮しながら、更新と改修を行う。
　平成２５年度～平成２８年度１地区（比嘉地区）着手しており、平成３０年度～（上地地区）の着手と段階的な整備を図っていく。</t>
    <rPh sb="1" eb="3">
      <t>カンキョ</t>
    </rPh>
    <rPh sb="4" eb="5">
      <t>カン</t>
    </rPh>
    <rPh sb="16" eb="17">
      <t>ネン</t>
    </rPh>
    <rPh sb="18" eb="20">
      <t>ケイカ</t>
    </rPh>
    <rPh sb="29" eb="31">
      <t>チイキ</t>
    </rPh>
    <rPh sb="33" eb="35">
      <t>ジシン</t>
    </rPh>
    <rPh sb="38" eb="39">
      <t>ホトン</t>
    </rPh>
    <rPh sb="40" eb="41">
      <t>ナ</t>
    </rPh>
    <rPh sb="45" eb="47">
      <t>エイキョウ</t>
    </rPh>
    <rPh sb="50" eb="52">
      <t>ハソン</t>
    </rPh>
    <rPh sb="53" eb="56">
      <t>ロウキュウカ</t>
    </rPh>
    <rPh sb="59" eb="61">
      <t>コウシン</t>
    </rPh>
    <rPh sb="62" eb="65">
      <t>ゲンダンカイ</t>
    </rPh>
    <rPh sb="67" eb="68">
      <t>ナ</t>
    </rPh>
    <rPh sb="70" eb="73">
      <t>ロウキュウカ</t>
    </rPh>
    <rPh sb="78" eb="79">
      <t>ワズ</t>
    </rPh>
    <rPh sb="85" eb="87">
      <t>イチブ</t>
    </rPh>
    <rPh sb="88" eb="90">
      <t>チバン</t>
    </rPh>
    <rPh sb="91" eb="93">
      <t>チンカ</t>
    </rPh>
    <rPh sb="106" eb="108">
      <t>タイサク</t>
    </rPh>
    <rPh sb="109" eb="111">
      <t>ヒツヨウ</t>
    </rPh>
    <rPh sb="116" eb="118">
      <t>アッソウ</t>
    </rPh>
    <rPh sb="155" eb="157">
      <t>ショリ</t>
    </rPh>
    <rPh sb="157" eb="159">
      <t>シセツ</t>
    </rPh>
    <rPh sb="160" eb="162">
      <t>キカイ</t>
    </rPh>
    <rPh sb="162" eb="164">
      <t>セツビ</t>
    </rPh>
    <rPh sb="170" eb="173">
      <t>ロウキュウカ</t>
    </rPh>
    <rPh sb="174" eb="176">
      <t>ニッショウ</t>
    </rPh>
    <rPh sb="177" eb="179">
      <t>エンガイ</t>
    </rPh>
    <rPh sb="182" eb="184">
      <t>レッカ</t>
    </rPh>
    <rPh sb="185" eb="187">
      <t>ズイショ</t>
    </rPh>
    <rPh sb="188" eb="189">
      <t>ミ</t>
    </rPh>
    <rPh sb="191" eb="192">
      <t>イチジル</t>
    </rPh>
    <rPh sb="206" eb="208">
      <t>ケイエイ</t>
    </rPh>
    <rPh sb="208" eb="210">
      <t>ジョウキョウ</t>
    </rPh>
    <rPh sb="211" eb="213">
      <t>コウリョ</t>
    </rPh>
    <rPh sb="218" eb="220">
      <t>コウシン</t>
    </rPh>
    <rPh sb="221" eb="223">
      <t>カイシュウ</t>
    </rPh>
    <rPh sb="224" eb="225">
      <t>オコナ</t>
    </rPh>
    <rPh sb="229" eb="231">
      <t>ヘイセイ</t>
    </rPh>
    <rPh sb="233" eb="235">
      <t>ネンド</t>
    </rPh>
    <rPh sb="236" eb="238">
      <t>ヘイセイ</t>
    </rPh>
    <rPh sb="240" eb="242">
      <t>ネンド</t>
    </rPh>
    <rPh sb="243" eb="245">
      <t>チク</t>
    </rPh>
    <rPh sb="246" eb="248">
      <t>ヒガ</t>
    </rPh>
    <rPh sb="248" eb="250">
      <t>チク</t>
    </rPh>
    <rPh sb="251" eb="253">
      <t>チャクシュ</t>
    </rPh>
    <rPh sb="258" eb="260">
      <t>ヘイセイ</t>
    </rPh>
    <rPh sb="262" eb="264">
      <t>ネンド</t>
    </rPh>
    <rPh sb="266" eb="268">
      <t>ウエチ</t>
    </rPh>
    <rPh sb="268" eb="270">
      <t>チク</t>
    </rPh>
    <rPh sb="272" eb="274">
      <t>チャクシュ</t>
    </rPh>
    <rPh sb="275" eb="278">
      <t>ダンカイテキ</t>
    </rPh>
    <rPh sb="279" eb="281">
      <t>セイビ</t>
    </rPh>
    <rPh sb="282" eb="283">
      <t>ハカ</t>
    </rPh>
    <phoneticPr fontId="4"/>
  </si>
  <si>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rPh sb="1" eb="3">
      <t>ルイジ</t>
    </rPh>
    <rPh sb="3" eb="5">
      <t>ダンタイ</t>
    </rPh>
    <rPh sb="6" eb="8">
      <t>ヒカク</t>
    </rPh>
    <rPh sb="11" eb="13">
      <t>ケイエイ</t>
    </rPh>
    <rPh sb="14" eb="16">
      <t>ケンゼン</t>
    </rPh>
    <rPh sb="16" eb="17">
      <t>セイ</t>
    </rPh>
    <rPh sb="17" eb="18">
      <t>オヨ</t>
    </rPh>
    <rPh sb="19" eb="22">
      <t>コウリツセイ</t>
    </rPh>
    <rPh sb="23" eb="24">
      <t>ヒク</t>
    </rPh>
    <rPh sb="29" eb="30">
      <t>オモ</t>
    </rPh>
    <rPh sb="31" eb="33">
      <t>ヨウイン</t>
    </rPh>
    <rPh sb="34" eb="36">
      <t>ケイエイ</t>
    </rPh>
    <rPh sb="37" eb="39">
      <t>ジョウキョウ</t>
    </rPh>
    <rPh sb="40" eb="42">
      <t>ミア</t>
    </rPh>
    <rPh sb="44" eb="46">
      <t>リョウキン</t>
    </rPh>
    <rPh sb="46" eb="48">
      <t>シュウニュウ</t>
    </rPh>
    <rPh sb="49" eb="51">
      <t>カクホ</t>
    </rPh>
    <rPh sb="51" eb="53">
      <t>デキ</t>
    </rPh>
    <rPh sb="61" eb="63">
      <t>セツゾク</t>
    </rPh>
    <rPh sb="63" eb="64">
      <t>リツ</t>
    </rPh>
    <rPh sb="65" eb="67">
      <t>テイイ</t>
    </rPh>
    <rPh sb="68" eb="70">
      <t>ゲンイン</t>
    </rPh>
    <rPh sb="76" eb="78">
      <t>シヨウ</t>
    </rPh>
    <rPh sb="78" eb="80">
      <t>リョウキン</t>
    </rPh>
    <rPh sb="81" eb="82">
      <t>ヒク</t>
    </rPh>
    <rPh sb="84" eb="85">
      <t>オモ</t>
    </rPh>
    <rPh sb="86" eb="88">
      <t>ヨウイン</t>
    </rPh>
    <rPh sb="94" eb="96">
      <t>ケイエイ</t>
    </rPh>
    <rPh sb="97" eb="100">
      <t>ケンゼンセイ</t>
    </rPh>
    <rPh sb="101" eb="103">
      <t>カイゼン</t>
    </rPh>
    <rPh sb="106" eb="108">
      <t>シヨウ</t>
    </rPh>
    <rPh sb="108" eb="110">
      <t>リョウキン</t>
    </rPh>
    <rPh sb="111" eb="113">
      <t>テキセツ</t>
    </rPh>
    <rPh sb="114" eb="116">
      <t>スイジュン</t>
    </rPh>
    <rPh sb="118" eb="120">
      <t>カイテイ</t>
    </rPh>
    <rPh sb="121" eb="123">
      <t>ヒツヨウ</t>
    </rPh>
    <rPh sb="124" eb="126">
      <t>ジョウキョウ</t>
    </rPh>
    <rPh sb="132" eb="134">
      <t>シセツ</t>
    </rPh>
    <rPh sb="134" eb="136">
      <t>カンリ</t>
    </rPh>
    <rPh sb="137" eb="139">
      <t>シセツ</t>
    </rPh>
    <rPh sb="139" eb="141">
      <t>セイビ</t>
    </rPh>
    <rPh sb="142" eb="144">
      <t>コウシン</t>
    </rPh>
    <rPh sb="145" eb="147">
      <t>カイシュウ</t>
    </rPh>
    <rPh sb="178" eb="180">
      <t>ジンイン</t>
    </rPh>
    <rPh sb="190" eb="191">
      <t>ツト</t>
    </rPh>
    <rPh sb="193" eb="195">
      <t>ヒツヨウ</t>
    </rPh>
    <phoneticPr fontId="4"/>
  </si>
  <si>
    <t>【①収益的収支比率】
　使用料金収入は、平成２４年度１２，９５８千円、平成２５年度１３，０４０千円、平成２６年度１３，８１３千円と僅かながら増加傾向にあるが十分とはいえない。平成２６年度の収益的収支収入に占める他会計繰入金率は６５．７％と高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９年度以降、新設の施設整備事業行っておらず下降傾向にある。今後も新施設整備の計画は無く、また、計画される更新・改修事業は新施設整備と比較して低額であるため、企業債残高は下降して行く。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一定区域（下地地区の２地区）で利用率が高くなっておりグラフではそれが反映されているが、全体的には、いまだ低位である。）
【⑧水洗化率】
　水洗化率の低位は住民の経済状況が主な要因であり、一概に啓蒙による増加が期待出来ない状況である。現在、水洗化率は僅かながら上昇傾向にあるが、それは新家屋建築に係る建築法上接続によるものである。</t>
    <rPh sb="497" eb="499">
      <t>イッテイ</t>
    </rPh>
    <rPh sb="499" eb="501">
      <t>クイキ</t>
    </rPh>
    <rPh sb="502" eb="504">
      <t>シモジ</t>
    </rPh>
    <rPh sb="504" eb="506">
      <t>チク</t>
    </rPh>
    <rPh sb="508" eb="510">
      <t>チク</t>
    </rPh>
    <rPh sb="512" eb="515">
      <t>リヨウリツ</t>
    </rPh>
    <rPh sb="516" eb="517">
      <t>タカ</t>
    </rPh>
    <rPh sb="531" eb="533">
      <t>ハンエイ</t>
    </rPh>
    <rPh sb="540" eb="543">
      <t>ゼンタイテキ</t>
    </rPh>
    <rPh sb="549" eb="551">
      <t>テイイ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</si>
</sst>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434176"/>
        <c:axId val="44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44434176"/>
        <c:axId val="44436096"/>
      </c:lineChart>
      <c:dateAx>
        <c:axId val="44434176"/>
        <c:scaling>
          <c:orientation val="minMax"/>
        </c:scaling>
        <c:delete val="1"/>
        <c:axPos val="b"/>
        <c:numFmt formatCode="ge" sourceLinked="1"/>
        <c:majorTickMark val="none"/>
        <c:minorTickMark val="none"/>
        <c:tickLblPos val="none"/>
        <c:crossAx val="44436096"/>
        <c:crosses val="autoZero"/>
        <c:auto val="1"/>
        <c:lblOffset val="100"/>
        <c:baseTimeUnit val="years"/>
      </c:dateAx>
      <c:valAx>
        <c:axId val="44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41.82</c:v>
                </c:pt>
                <c:pt idx="1">
                  <c:v>53.81</c:v>
                </c:pt>
                <c:pt idx="2">
                  <c:v>53.08</c:v>
                </c:pt>
                <c:pt idx="3">
                  <c:v>53.65</c:v>
                </c:pt>
                <c:pt idx="4">
                  <c:v>52.43</c:v>
                </c:pt>
              </c:numCache>
            </c:numRef>
          </c:val>
        </c:ser>
        <c:dLbls>
          <c:showLegendKey val="0"/>
          <c:showVal val="0"/>
          <c:showCatName val="0"/>
          <c:showSerName val="0"/>
          <c:showPercent val="0"/>
          <c:showBubbleSize val="0"/>
        </c:dLbls>
        <c:gapWidth val="150"/>
        <c:axId val="45560960"/>
        <c:axId val="455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45560960"/>
        <c:axId val="45562880"/>
      </c:lineChart>
      <c:dateAx>
        <c:axId val="45560960"/>
        <c:scaling>
          <c:orientation val="minMax"/>
        </c:scaling>
        <c:delete val="1"/>
        <c:axPos val="b"/>
        <c:numFmt formatCode="ge" sourceLinked="1"/>
        <c:majorTickMark val="none"/>
        <c:minorTickMark val="none"/>
        <c:tickLblPos val="none"/>
        <c:crossAx val="45562880"/>
        <c:crosses val="autoZero"/>
        <c:auto val="1"/>
        <c:lblOffset val="100"/>
        <c:baseTimeUnit val="years"/>
      </c:dateAx>
      <c:valAx>
        <c:axId val="455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56.56</c:v>
                </c:pt>
                <c:pt idx="1">
                  <c:v>56.75</c:v>
                </c:pt>
                <c:pt idx="2">
                  <c:v>58.17</c:v>
                </c:pt>
                <c:pt idx="3">
                  <c:v>59.91</c:v>
                </c:pt>
                <c:pt idx="4">
                  <c:v>63.78</c:v>
                </c:pt>
              </c:numCache>
            </c:numRef>
          </c:val>
        </c:ser>
        <c:dLbls>
          <c:showLegendKey val="0"/>
          <c:showVal val="0"/>
          <c:showCatName val="0"/>
          <c:showSerName val="0"/>
          <c:showPercent val="0"/>
          <c:showBubbleSize val="0"/>
        </c:dLbls>
        <c:gapWidth val="150"/>
        <c:axId val="45884160"/>
        <c:axId val="458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45884160"/>
        <c:axId val="45886080"/>
      </c:lineChart>
      <c:dateAx>
        <c:axId val="45884160"/>
        <c:scaling>
          <c:orientation val="minMax"/>
        </c:scaling>
        <c:delete val="1"/>
        <c:axPos val="b"/>
        <c:numFmt formatCode="ge" sourceLinked="1"/>
        <c:majorTickMark val="none"/>
        <c:minorTickMark val="none"/>
        <c:tickLblPos val="none"/>
        <c:crossAx val="45886080"/>
        <c:crosses val="autoZero"/>
        <c:auto val="1"/>
        <c:lblOffset val="100"/>
        <c:baseTimeUnit val="years"/>
      </c:dateAx>
      <c:valAx>
        <c:axId val="458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85.99</c:v>
                </c:pt>
                <c:pt idx="1">
                  <c:v>89.2</c:v>
                </c:pt>
                <c:pt idx="2">
                  <c:v>87.76</c:v>
                </c:pt>
                <c:pt idx="3">
                  <c:v>69.510000000000005</c:v>
                </c:pt>
                <c:pt idx="4">
                  <c:v>67.290000000000006</c:v>
                </c:pt>
              </c:numCache>
            </c:numRef>
          </c:val>
        </c:ser>
        <c:dLbls>
          <c:showLegendKey val="0"/>
          <c:showVal val="0"/>
          <c:showCatName val="0"/>
          <c:showSerName val="0"/>
          <c:showPercent val="0"/>
          <c:showBubbleSize val="0"/>
        </c:dLbls>
        <c:gapWidth val="150"/>
        <c:axId val="44478848"/>
        <c:axId val="444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78848"/>
        <c:axId val="44480768"/>
      </c:lineChart>
      <c:dateAx>
        <c:axId val="44478848"/>
        <c:scaling>
          <c:orientation val="minMax"/>
        </c:scaling>
        <c:delete val="1"/>
        <c:axPos val="b"/>
        <c:numFmt formatCode="ge" sourceLinked="1"/>
        <c:majorTickMark val="none"/>
        <c:minorTickMark val="none"/>
        <c:tickLblPos val="none"/>
        <c:crossAx val="44480768"/>
        <c:crosses val="autoZero"/>
        <c:auto val="1"/>
        <c:lblOffset val="100"/>
        <c:baseTimeUnit val="years"/>
      </c:dateAx>
      <c:valAx>
        <c:axId val="444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08544"/>
        <c:axId val="449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08544"/>
        <c:axId val="44910464"/>
      </c:lineChart>
      <c:dateAx>
        <c:axId val="44908544"/>
        <c:scaling>
          <c:orientation val="minMax"/>
        </c:scaling>
        <c:delete val="1"/>
        <c:axPos val="b"/>
        <c:numFmt formatCode="ge" sourceLinked="1"/>
        <c:majorTickMark val="none"/>
        <c:minorTickMark val="none"/>
        <c:tickLblPos val="none"/>
        <c:crossAx val="44910464"/>
        <c:crosses val="autoZero"/>
        <c:auto val="1"/>
        <c:lblOffset val="100"/>
        <c:baseTimeUnit val="years"/>
      </c:dateAx>
      <c:valAx>
        <c:axId val="44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57056"/>
        <c:axId val="45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57056"/>
        <c:axId val="45028864"/>
      </c:lineChart>
      <c:dateAx>
        <c:axId val="44957056"/>
        <c:scaling>
          <c:orientation val="minMax"/>
        </c:scaling>
        <c:delete val="1"/>
        <c:axPos val="b"/>
        <c:numFmt formatCode="ge" sourceLinked="1"/>
        <c:majorTickMark val="none"/>
        <c:minorTickMark val="none"/>
        <c:tickLblPos val="none"/>
        <c:crossAx val="45028864"/>
        <c:crosses val="autoZero"/>
        <c:auto val="1"/>
        <c:lblOffset val="100"/>
        <c:baseTimeUnit val="years"/>
      </c:dateAx>
      <c:valAx>
        <c:axId val="45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063552"/>
        <c:axId val="450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63552"/>
        <c:axId val="45069824"/>
      </c:lineChart>
      <c:dateAx>
        <c:axId val="45063552"/>
        <c:scaling>
          <c:orientation val="minMax"/>
        </c:scaling>
        <c:delete val="1"/>
        <c:axPos val="b"/>
        <c:numFmt formatCode="ge" sourceLinked="1"/>
        <c:majorTickMark val="none"/>
        <c:minorTickMark val="none"/>
        <c:tickLblPos val="none"/>
        <c:crossAx val="45069824"/>
        <c:crosses val="autoZero"/>
        <c:auto val="1"/>
        <c:lblOffset val="100"/>
        <c:baseTimeUnit val="years"/>
      </c:dateAx>
      <c:valAx>
        <c:axId val="45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079552"/>
        <c:axId val="451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079552"/>
        <c:axId val="45106304"/>
      </c:lineChart>
      <c:dateAx>
        <c:axId val="45079552"/>
        <c:scaling>
          <c:orientation val="minMax"/>
        </c:scaling>
        <c:delete val="1"/>
        <c:axPos val="b"/>
        <c:numFmt formatCode="ge" sourceLinked="1"/>
        <c:majorTickMark val="none"/>
        <c:minorTickMark val="none"/>
        <c:tickLblPos val="none"/>
        <c:crossAx val="45106304"/>
        <c:crosses val="autoZero"/>
        <c:auto val="1"/>
        <c:lblOffset val="100"/>
        <c:baseTimeUnit val="years"/>
      </c:dateAx>
      <c:valAx>
        <c:axId val="451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2286.2800000000002</c:v>
                </c:pt>
                <c:pt idx="1">
                  <c:v>1426.89</c:v>
                </c:pt>
                <c:pt idx="2">
                  <c:v>1549.9</c:v>
                </c:pt>
                <c:pt idx="3">
                  <c:v>1596.97</c:v>
                </c:pt>
                <c:pt idx="4">
                  <c:v>354.43</c:v>
                </c:pt>
              </c:numCache>
            </c:numRef>
          </c:val>
        </c:ser>
        <c:dLbls>
          <c:showLegendKey val="0"/>
          <c:showVal val="0"/>
          <c:showCatName val="0"/>
          <c:showSerName val="0"/>
          <c:showPercent val="0"/>
          <c:showBubbleSize val="0"/>
        </c:dLbls>
        <c:gapWidth val="150"/>
        <c:axId val="45140608"/>
        <c:axId val="45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45140608"/>
        <c:axId val="45150976"/>
      </c:lineChart>
      <c:dateAx>
        <c:axId val="45140608"/>
        <c:scaling>
          <c:orientation val="minMax"/>
        </c:scaling>
        <c:delete val="1"/>
        <c:axPos val="b"/>
        <c:numFmt formatCode="ge" sourceLinked="1"/>
        <c:majorTickMark val="none"/>
        <c:minorTickMark val="none"/>
        <c:tickLblPos val="none"/>
        <c:crossAx val="45150976"/>
        <c:crosses val="autoZero"/>
        <c:auto val="1"/>
        <c:lblOffset val="100"/>
        <c:baseTimeUnit val="years"/>
      </c:dateAx>
      <c:valAx>
        <c:axId val="45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24.93</c:v>
                </c:pt>
                <c:pt idx="1">
                  <c:v>27.68</c:v>
                </c:pt>
                <c:pt idx="2">
                  <c:v>25.6</c:v>
                </c:pt>
                <c:pt idx="3">
                  <c:v>23.77</c:v>
                </c:pt>
                <c:pt idx="4">
                  <c:v>35.26</c:v>
                </c:pt>
              </c:numCache>
            </c:numRef>
          </c:val>
        </c:ser>
        <c:dLbls>
          <c:showLegendKey val="0"/>
          <c:showVal val="0"/>
          <c:showCatName val="0"/>
          <c:showSerName val="0"/>
          <c:showPercent val="0"/>
          <c:showBubbleSize val="0"/>
        </c:dLbls>
        <c:gapWidth val="150"/>
        <c:axId val="45242624"/>
        <c:axId val="45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45242624"/>
        <c:axId val="45257088"/>
      </c:lineChart>
      <c:dateAx>
        <c:axId val="45242624"/>
        <c:scaling>
          <c:orientation val="minMax"/>
        </c:scaling>
        <c:delete val="1"/>
        <c:axPos val="b"/>
        <c:numFmt formatCode="ge" sourceLinked="1"/>
        <c:majorTickMark val="none"/>
        <c:minorTickMark val="none"/>
        <c:tickLblPos val="none"/>
        <c:crossAx val="45257088"/>
        <c:crosses val="autoZero"/>
        <c:auto val="1"/>
        <c:lblOffset val="100"/>
        <c:baseTimeUnit val="years"/>
      </c:dateAx>
      <c:valAx>
        <c:axId val="45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200.4</c:v>
                </c:pt>
                <c:pt idx="1">
                  <c:v>218.25</c:v>
                </c:pt>
                <c:pt idx="2">
                  <c:v>215.38</c:v>
                </c:pt>
                <c:pt idx="3">
                  <c:v>229.7</c:v>
                </c:pt>
                <c:pt idx="4">
                  <c:v>165.86</c:v>
                </c:pt>
              </c:numCache>
            </c:numRef>
          </c:val>
        </c:ser>
        <c:dLbls>
          <c:showLegendKey val="0"/>
          <c:showVal val="0"/>
          <c:showCatName val="0"/>
          <c:showSerName val="0"/>
          <c:showPercent val="0"/>
          <c:showBubbleSize val="0"/>
        </c:dLbls>
        <c:gapWidth val="150"/>
        <c:axId val="45278720"/>
        <c:axId val="45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45278720"/>
        <c:axId val="45280640"/>
      </c:lineChart>
      <c:dateAx>
        <c:axId val="45278720"/>
        <c:scaling>
          <c:orientation val="minMax"/>
        </c:scaling>
        <c:delete val="1"/>
        <c:axPos val="b"/>
        <c:numFmt formatCode="ge" sourceLinked="1"/>
        <c:majorTickMark val="none"/>
        <c:minorTickMark val="none"/>
        <c:tickLblPos val="none"/>
        <c:crossAx val="45280640"/>
        <c:crosses val="autoZero"/>
        <c:auto val="1"/>
        <c:lblOffset val="100"/>
        <c:baseTimeUnit val="years"/>
      </c:dateAx>
      <c:valAx>
        <c:axId val="452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宮古島市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54706</v>
      </c>
      <c r="AM8" s="47"/>
      <c r="AN8" s="47"/>
      <c r="AO8" s="47"/>
      <c r="AP8" s="47"/>
      <c r="AQ8" s="47"/>
      <c r="AR8" s="47"/>
      <c r="AS8" s="47"/>
      <c r="AT8" s="43">
        <f>データ!S6</f>
        <v>204.18</v>
      </c>
      <c r="AU8" s="43"/>
      <c r="AV8" s="43"/>
      <c r="AW8" s="43"/>
      <c r="AX8" s="43"/>
      <c r="AY8" s="43"/>
      <c r="AZ8" s="43"/>
      <c r="BA8" s="43"/>
      <c r="BB8" s="43">
        <f>データ!T6</f>
        <v>267.93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6.54</v>
      </c>
      <c r="Q10" s="43"/>
      <c r="R10" s="43"/>
      <c r="S10" s="43"/>
      <c r="T10" s="43"/>
      <c r="U10" s="43"/>
      <c r="V10" s="43"/>
      <c r="W10" s="43">
        <f>データ!P6</f>
        <v>100</v>
      </c>
      <c r="X10" s="43"/>
      <c r="Y10" s="43"/>
      <c r="Z10" s="43"/>
      <c r="AA10" s="43"/>
      <c r="AB10" s="43"/>
      <c r="AC10" s="43"/>
      <c r="AD10" s="47">
        <f>データ!Q6</f>
        <v>972</v>
      </c>
      <c r="AE10" s="47"/>
      <c r="AF10" s="47"/>
      <c r="AG10" s="47"/>
      <c r="AH10" s="47"/>
      <c r="AI10" s="47"/>
      <c r="AJ10" s="47"/>
      <c r="AK10" s="2"/>
      <c r="AL10" s="47">
        <f>データ!U6</f>
        <v>3539</v>
      </c>
      <c r="AM10" s="47"/>
      <c r="AN10" s="47"/>
      <c r="AO10" s="47"/>
      <c r="AP10" s="47"/>
      <c r="AQ10" s="47"/>
      <c r="AR10" s="47"/>
      <c r="AS10" s="47"/>
      <c r="AT10" s="43">
        <f>データ!V6</f>
        <v>1.63</v>
      </c>
      <c r="AU10" s="43"/>
      <c r="AV10" s="43"/>
      <c r="AW10" s="43"/>
      <c r="AX10" s="43"/>
      <c r="AY10" s="43"/>
      <c r="AZ10" s="43"/>
      <c r="BA10" s="43"/>
      <c r="BB10" s="43">
        <f>データ!W6</f>
        <v>2171.17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472140</v>
      </c>
      <c r="D6" s="31">
        <f t="shared" si="3"/>
        <v>47</v>
      </c>
      <c r="E6" s="31">
        <f t="shared" si="3"/>
        <v>17</v>
      </c>
      <c r="F6" s="31">
        <f t="shared" si="3"/>
        <v>5</v>
      </c>
      <c r="G6" s="31">
        <f t="shared" si="3"/>
        <v>0</v>
      </c>
      <c r="H6" s="31" t="str">
        <f t="shared" si="3"/>
        <v>沖縄県　宮古島市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6.54</v>
      </c>
      <c r="P6" s="32">
        <f t="shared" si="3"/>
        <v>100</v>
      </c>
      <c r="Q6" s="32">
        <f t="shared" si="3"/>
        <v>972</v>
      </c>
      <c r="R6" s="32">
        <f t="shared" si="3"/>
        <v>54706</v>
      </c>
      <c r="S6" s="32">
        <f t="shared" si="3"/>
        <v>204.18</v>
      </c>
      <c r="T6" s="32">
        <f t="shared" si="3"/>
        <v>267.93</v>
      </c>
      <c r="U6" s="32">
        <f t="shared" si="3"/>
        <v>3539</v>
      </c>
      <c r="V6" s="32">
        <f t="shared" si="3"/>
        <v>1.63</v>
      </c>
      <c r="W6" s="32">
        <f t="shared" si="3"/>
        <v>2171.17</v>
      </c>
      <c r="X6" s="33">
        <f>IF(X7="",NA(),X7)</f>
        <v>85.99</v>
      </c>
      <c r="Y6" s="33">
        <f t="shared" ref="Y6:AG6" si="4">IF(Y7="",NA(),Y7)</f>
        <v>89.2</v>
      </c>
      <c r="Z6" s="33">
        <f t="shared" si="4"/>
        <v>87.76</v>
      </c>
      <c r="AA6" s="33">
        <f t="shared" si="4"/>
        <v>69.510000000000005</v>
      </c>
      <c r="AB6" s="33">
        <f t="shared" si="4"/>
        <v>67.290000000000006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2286.2800000000002</v>
      </c>
      <c r="BF6" s="33">
        <f t="shared" ref="BF6:BN6" si="7">IF(BF7="",NA(),BF7)</f>
        <v>1426.89</v>
      </c>
      <c r="BG6" s="33">
        <f t="shared" si="7"/>
        <v>1549.9</v>
      </c>
      <c r="BH6" s="33">
        <f t="shared" si="7"/>
        <v>1596.97</v>
      </c>
      <c r="BI6" s="33">
        <f t="shared" si="7"/>
        <v>354.43</v>
      </c>
      <c r="BJ6" s="33">
        <f t="shared" si="7"/>
        <v>1316.7</v>
      </c>
      <c r="BK6" s="33">
        <f t="shared" si="7"/>
        <v>1224.75</v>
      </c>
      <c r="BL6" s="33">
        <f t="shared" si="7"/>
        <v>1144.05</v>
      </c>
      <c r="BM6" s="33">
        <f t="shared" si="7"/>
        <v>1126.77</v>
      </c>
      <c r="BN6" s="33">
        <f t="shared" si="7"/>
        <v>1044.8</v>
      </c>
      <c r="BO6" s="32" t="str">
        <f>IF(BO7="","",IF(BO7="-","【-】","【"&amp;SUBSTITUTE(TEXT(BO7,"#,##0.00"),"-","△")&amp;"】"))</f>
        <v>【992.47】</v>
      </c>
      <c r="BP6" s="33">
        <f>IF(BP7="",NA(),BP7)</f>
        <v>24.93</v>
      </c>
      <c r="BQ6" s="33">
        <f t="shared" ref="BQ6:BY6" si="8">IF(BQ7="",NA(),BQ7)</f>
        <v>27.68</v>
      </c>
      <c r="BR6" s="33">
        <f t="shared" si="8"/>
        <v>25.6</v>
      </c>
      <c r="BS6" s="33">
        <f t="shared" si="8"/>
        <v>23.77</v>
      </c>
      <c r="BT6" s="33">
        <f t="shared" si="8"/>
        <v>35.26</v>
      </c>
      <c r="BU6" s="33">
        <f t="shared" si="8"/>
        <v>43.24</v>
      </c>
      <c r="BV6" s="33">
        <f t="shared" si="8"/>
        <v>42.13</v>
      </c>
      <c r="BW6" s="33">
        <f t="shared" si="8"/>
        <v>42.48</v>
      </c>
      <c r="BX6" s="33">
        <f t="shared" si="8"/>
        <v>50.9</v>
      </c>
      <c r="BY6" s="33">
        <f t="shared" si="8"/>
        <v>50.82</v>
      </c>
      <c r="BZ6" s="32" t="str">
        <f>IF(BZ7="","",IF(BZ7="-","【-】","【"&amp;SUBSTITUTE(TEXT(BZ7,"#,##0.00"),"-","△")&amp;"】"))</f>
        <v>【51.49】</v>
      </c>
      <c r="CA6" s="33">
        <f>IF(CA7="",NA(),CA7)</f>
        <v>200.4</v>
      </c>
      <c r="CB6" s="33">
        <f t="shared" ref="CB6:CJ6" si="9">IF(CB7="",NA(),CB7)</f>
        <v>218.25</v>
      </c>
      <c r="CC6" s="33">
        <f t="shared" si="9"/>
        <v>215.38</v>
      </c>
      <c r="CD6" s="33">
        <f t="shared" si="9"/>
        <v>229.7</v>
      </c>
      <c r="CE6" s="33">
        <f t="shared" si="9"/>
        <v>165.86</v>
      </c>
      <c r="CF6" s="33">
        <f t="shared" si="9"/>
        <v>338.76</v>
      </c>
      <c r="CG6" s="33">
        <f t="shared" si="9"/>
        <v>348.41</v>
      </c>
      <c r="CH6" s="33">
        <f t="shared" si="9"/>
        <v>343.8</v>
      </c>
      <c r="CI6" s="33">
        <f t="shared" si="9"/>
        <v>293.27</v>
      </c>
      <c r="CJ6" s="33">
        <f t="shared" si="9"/>
        <v>300.52</v>
      </c>
      <c r="CK6" s="32" t="str">
        <f>IF(CK7="","",IF(CK7="-","【-】","【"&amp;SUBSTITUTE(TEXT(CK7,"#,##0.00"),"-","△")&amp;"】"))</f>
        <v>【295.10】</v>
      </c>
      <c r="CL6" s="33">
        <f>IF(CL7="",NA(),CL7)</f>
        <v>41.82</v>
      </c>
      <c r="CM6" s="33">
        <f t="shared" ref="CM6:CU6" si="10">IF(CM7="",NA(),CM7)</f>
        <v>53.81</v>
      </c>
      <c r="CN6" s="33">
        <f t="shared" si="10"/>
        <v>53.08</v>
      </c>
      <c r="CO6" s="33">
        <f t="shared" si="10"/>
        <v>53.65</v>
      </c>
      <c r="CP6" s="33">
        <f t="shared" si="10"/>
        <v>52.43</v>
      </c>
      <c r="CQ6" s="33">
        <f t="shared" si="10"/>
        <v>44.65</v>
      </c>
      <c r="CR6" s="33">
        <f t="shared" si="10"/>
        <v>46.85</v>
      </c>
      <c r="CS6" s="33">
        <f t="shared" si="10"/>
        <v>46.06</v>
      </c>
      <c r="CT6" s="33">
        <f t="shared" si="10"/>
        <v>53.78</v>
      </c>
      <c r="CU6" s="33">
        <f t="shared" si="10"/>
        <v>53.24</v>
      </c>
      <c r="CV6" s="32" t="str">
        <f>IF(CV7="","",IF(CV7="-","【-】","【"&amp;SUBSTITUTE(TEXT(CV7,"#,##0.00"),"-","△")&amp;"】"))</f>
        <v>【53.32】</v>
      </c>
      <c r="CW6" s="33">
        <f>IF(CW7="",NA(),CW7)</f>
        <v>56.56</v>
      </c>
      <c r="CX6" s="33">
        <f t="shared" ref="CX6:DF6" si="11">IF(CX7="",NA(),CX7)</f>
        <v>56.75</v>
      </c>
      <c r="CY6" s="33">
        <f t="shared" si="11"/>
        <v>58.17</v>
      </c>
      <c r="CZ6" s="33">
        <f t="shared" si="11"/>
        <v>59.91</v>
      </c>
      <c r="DA6" s="33">
        <f t="shared" si="11"/>
        <v>63.78</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x14ac:dyDescent="0.15">
      <c r="A7" s="26"/>
      <c r="B7" s="35">
        <v>2014</v>
      </c>
      <c r="C7" s="35">
        <v>472140</v>
      </c>
      <c r="D7" s="35">
        <v>47</v>
      </c>
      <c r="E7" s="35">
        <v>17</v>
      </c>
      <c r="F7" s="35">
        <v>5</v>
      </c>
      <c r="G7" s="35">
        <v>0</v>
      </c>
      <c r="H7" s="35" t="s">
        <v>96</v>
      </c>
      <c r="I7" s="35" t="s">
        <v>97</v>
      </c>
      <c r="J7" s="35" t="s">
        <v>98</v>
      </c>
      <c r="K7" s="35" t="s">
        <v>99</v>
      </c>
      <c r="L7" s="35" t="s">
        <v>100</v>
      </c>
      <c r="M7" s="36" t="s">
        <v>101</v>
      </c>
      <c r="N7" s="36" t="s">
        <v>102</v>
      </c>
      <c r="O7" s="36">
        <v>6.54</v>
      </c>
      <c r="P7" s="36">
        <v>100</v>
      </c>
      <c r="Q7" s="36">
        <v>972</v>
      </c>
      <c r="R7" s="36">
        <v>54706</v>
      </c>
      <c r="S7" s="36">
        <v>204.18</v>
      </c>
      <c r="T7" s="36">
        <v>267.93</v>
      </c>
      <c r="U7" s="36">
        <v>3539</v>
      </c>
      <c r="V7" s="36">
        <v>1.63</v>
      </c>
      <c r="W7" s="36">
        <v>2171.17</v>
      </c>
      <c r="X7" s="36">
        <v>85.99</v>
      </c>
      <c r="Y7" s="36">
        <v>89.2</v>
      </c>
      <c r="Z7" s="36">
        <v>87.76</v>
      </c>
      <c r="AA7" s="36">
        <v>69.510000000000005</v>
      </c>
      <c r="AB7" s="36">
        <v>67.290000000000006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2286.2800000000002</v>
      </c>
      <c r="BF7" s="36">
        <v>1426.89</v>
      </c>
      <c r="BG7" s="36">
        <v>1549.9</v>
      </c>
      <c r="BH7" s="36">
        <v>1596.97</v>
      </c>
      <c r="BI7" s="36">
        <v>354.43</v>
      </c>
      <c r="BJ7" s="36">
        <v>1316.7</v>
      </c>
      <c r="BK7" s="36">
        <v>1224.75</v>
      </c>
      <c r="BL7" s="36">
        <v>1144.05</v>
      </c>
      <c r="BM7" s="36">
        <v>1126.77</v>
      </c>
      <c r="BN7" s="36">
        <v>1044.8</v>
      </c>
      <c r="BO7" s="36">
        <v>992.47</v>
      </c>
      <c r="BP7" s="36">
        <v>24.93</v>
      </c>
      <c r="BQ7" s="36">
        <v>27.68</v>
      </c>
      <c r="BR7" s="36">
        <v>25.6</v>
      </c>
      <c r="BS7" s="36">
        <v>23.77</v>
      </c>
      <c r="BT7" s="36">
        <v>35.26</v>
      </c>
      <c r="BU7" s="36">
        <v>43.24</v>
      </c>
      <c r="BV7" s="36">
        <v>42.13</v>
      </c>
      <c r="BW7" s="36">
        <v>42.48</v>
      </c>
      <c r="BX7" s="36">
        <v>50.9</v>
      </c>
      <c r="BY7" s="36">
        <v>50.82</v>
      </c>
      <c r="BZ7" s="36">
        <v>51.49</v>
      </c>
      <c r="CA7" s="36">
        <v>200.4</v>
      </c>
      <c r="CB7" s="36">
        <v>218.25</v>
      </c>
      <c r="CC7" s="36">
        <v>215.38</v>
      </c>
      <c r="CD7" s="36">
        <v>229.7</v>
      </c>
      <c r="CE7" s="36">
        <v>165.86</v>
      </c>
      <c r="CF7" s="36">
        <v>338.76</v>
      </c>
      <c r="CG7" s="36">
        <v>348.41</v>
      </c>
      <c r="CH7" s="36">
        <v>343.8</v>
      </c>
      <c r="CI7" s="36">
        <v>293.27</v>
      </c>
      <c r="CJ7" s="36">
        <v>300.52</v>
      </c>
      <c r="CK7" s="36">
        <v>295.10000000000002</v>
      </c>
      <c r="CL7" s="36">
        <v>41.82</v>
      </c>
      <c r="CM7" s="36">
        <v>53.81</v>
      </c>
      <c r="CN7" s="36">
        <v>53.08</v>
      </c>
      <c r="CO7" s="36">
        <v>53.65</v>
      </c>
      <c r="CP7" s="36">
        <v>52.43</v>
      </c>
      <c r="CQ7" s="36">
        <v>44.65</v>
      </c>
      <c r="CR7" s="36">
        <v>46.85</v>
      </c>
      <c r="CS7" s="36">
        <v>46.06</v>
      </c>
      <c r="CT7" s="36">
        <v>53.78</v>
      </c>
      <c r="CU7" s="36">
        <v>53.24</v>
      </c>
      <c r="CV7" s="36">
        <v>53.32</v>
      </c>
      <c r="CW7" s="36">
        <v>56.56</v>
      </c>
      <c r="CX7" s="36">
        <v>56.75</v>
      </c>
      <c r="CY7" s="36">
        <v>58.17</v>
      </c>
      <c r="CZ7" s="36">
        <v>59.91</v>
      </c>
      <c r="DA7" s="36">
        <v>63.78</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2016-02-17T07:37:36Z</cp:lastPrinted>
  <dcterms:created xsi:type="dcterms:W3CDTF">2016-02-03T09:19:29Z</dcterms:created>
  <dcterms:modified xsi:type="dcterms:W3CDTF">2016-02-18T05:27:20Z</dcterms:modified>
</cp:coreProperties>
</file>