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iyakoj.local\public\01.共有（情報）\01.宮古島市役所\04.観光商工スポーツ部\03.観光商工課\02_商工物産係\01商工関連\20.奨学金返還支援事業\01_宮古島市奨学金返還支援事業\02申請\"/>
    </mc:Choice>
  </mc:AlternateContent>
  <xr:revisionPtr revIDLastSave="0" documentId="13_ncr:1_{EAEDB1C8-8E5A-4198-AE03-90D6AF45CF25}" xr6:coauthVersionLast="36" xr6:coauthVersionMax="47" xr10:uidLastSave="{00000000-0000-0000-0000-000000000000}"/>
  <bookViews>
    <workbookView xWindow="0" yWindow="0" windowWidth="28800" windowHeight="12135" activeTab="1" xr2:uid="{00000000-000D-0000-FFFF-FFFF00000000}"/>
  </bookViews>
  <sheets>
    <sheet name="様式5(実績報告書)" sheetId="10" r:id="rId1"/>
    <sheet name="入力用①" sheetId="3" r:id="rId2"/>
    <sheet name="入力用②（計画書変更ありのみ）" sheetId="1" r:id="rId3"/>
    <sheet name="入力用② (計画書に変更ありのみ、6人以上)" sheetId="8" r:id="rId4"/>
    <sheet name="記載例" sheetId="13" r:id="rId5"/>
  </sheets>
  <definedNames>
    <definedName name="_xlnm.Print_Area" localSheetId="4">記載例!$A$1:$W$25</definedName>
    <definedName name="_xlnm.Print_Area" localSheetId="1">入力用①!$A$1:$H$19</definedName>
    <definedName name="_xlnm.Print_Area" localSheetId="3">'入力用② (計画書に変更ありのみ、6人以上)'!$A$2:$I$21</definedName>
    <definedName name="_xlnm.Print_Area" localSheetId="2">'入力用②（計画書変更ありのみ）'!$A$2:$I$18</definedName>
    <definedName name="_xlnm.Print_Area" localSheetId="0">'様式5(実績報告書)'!$A$1:$H$46</definedName>
    <definedName name="_xlnm.Print_Titles" localSheetId="3">'入力用② (計画書に変更ありのみ、6人以上)'!$11:$11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0" l="1"/>
  <c r="H13" i="10" l="1"/>
  <c r="H12" i="10"/>
  <c r="E13" i="10" l="1"/>
  <c r="E11" i="10"/>
  <c r="E12" i="10"/>
  <c r="E14" i="10"/>
  <c r="D22" i="10"/>
  <c r="F13" i="10"/>
  <c r="F14" i="10"/>
  <c r="F12" i="10"/>
  <c r="F11" i="10"/>
  <c r="F10" i="10"/>
  <c r="I16" i="1" l="1"/>
  <c r="M15" i="1"/>
  <c r="L15" i="1"/>
  <c r="N15" i="1" s="1"/>
  <c r="I15" i="1" s="1"/>
  <c r="M14" i="1"/>
  <c r="L14" i="1"/>
  <c r="M13" i="1"/>
  <c r="L13" i="1"/>
  <c r="N13" i="1" s="1"/>
  <c r="I13" i="1" s="1"/>
  <c r="M12" i="1"/>
  <c r="L12" i="1"/>
  <c r="L12" i="8"/>
  <c r="G20" i="8"/>
  <c r="H20" i="8"/>
  <c r="M19" i="8"/>
  <c r="L19" i="8"/>
  <c r="M18" i="8"/>
  <c r="L18" i="8"/>
  <c r="M17" i="8"/>
  <c r="L17" i="8"/>
  <c r="N17" i="8" s="1"/>
  <c r="I17" i="8" s="1"/>
  <c r="M16" i="8"/>
  <c r="L16" i="8"/>
  <c r="N16" i="8" s="1"/>
  <c r="I16" i="8" s="1"/>
  <c r="M15" i="8"/>
  <c r="L15" i="8"/>
  <c r="N15" i="8" s="1"/>
  <c r="I15" i="8" s="1"/>
  <c r="M14" i="8"/>
  <c r="L14" i="8"/>
  <c r="M13" i="8"/>
  <c r="L13" i="8"/>
  <c r="N13" i="8" s="1"/>
  <c r="I13" i="8" s="1"/>
  <c r="M12" i="8"/>
  <c r="N12" i="1" l="1"/>
  <c r="I12" i="1" s="1"/>
  <c r="I17" i="1" s="1"/>
  <c r="N14" i="1"/>
  <c r="I14" i="1" s="1"/>
  <c r="N12" i="8"/>
  <c r="I12" i="8" s="1"/>
  <c r="N14" i="8"/>
  <c r="I14" i="8" s="1"/>
  <c r="N18" i="8"/>
  <c r="I18" i="8" s="1"/>
  <c r="N19" i="8"/>
  <c r="I19" i="8" s="1"/>
  <c r="I20" i="8" l="1"/>
  <c r="I16" i="13" l="1"/>
  <c r="H16" i="13"/>
  <c r="G16" i="13"/>
  <c r="C6" i="8" l="1"/>
  <c r="H17" i="1"/>
  <c r="G17" i="1"/>
  <c r="C6" i="1"/>
  <c r="B22" i="10"/>
</calcChain>
</file>

<file path=xl/sharedStrings.xml><?xml version="1.0" encoding="utf-8"?>
<sst xmlns="http://schemas.openxmlformats.org/spreadsheetml/2006/main" count="118" uniqueCount="75">
  <si>
    <t>番号</t>
    <rPh sb="0" eb="2">
      <t>バンゴウ</t>
    </rPh>
    <phoneticPr fontId="2"/>
  </si>
  <si>
    <t>住所</t>
    <rPh sb="0" eb="2">
      <t>ジュウショ</t>
    </rPh>
    <phoneticPr fontId="2"/>
  </si>
  <si>
    <t>所属する事業所の住所</t>
    <rPh sb="0" eb="2">
      <t>ショゾク</t>
    </rPh>
    <rPh sb="4" eb="7">
      <t>ジギョウショ</t>
    </rPh>
    <rPh sb="8" eb="10">
      <t>ジュウショ</t>
    </rPh>
    <phoneticPr fontId="2"/>
  </si>
  <si>
    <t>氏名</t>
    <rPh sb="0" eb="2">
      <t>シメイ</t>
    </rPh>
    <phoneticPr fontId="2"/>
  </si>
  <si>
    <t>手当等の年間支給予定額</t>
    <rPh sb="0" eb="2">
      <t>テアテ</t>
    </rPh>
    <rPh sb="2" eb="3">
      <t>トウ</t>
    </rPh>
    <rPh sb="4" eb="6">
      <t>ネンカン</t>
    </rPh>
    <rPh sb="6" eb="8">
      <t>シキュウ</t>
    </rPh>
    <rPh sb="8" eb="11">
      <t>ヨテイガク</t>
    </rPh>
    <phoneticPr fontId="2"/>
  </si>
  <si>
    <t>申請年度の奨学金返還予定総額</t>
    <rPh sb="0" eb="2">
      <t>シンセイ</t>
    </rPh>
    <rPh sb="2" eb="4">
      <t>ネンド</t>
    </rPh>
    <rPh sb="5" eb="8">
      <t>ショウガクキン</t>
    </rPh>
    <rPh sb="8" eb="10">
      <t>ヘンカン</t>
    </rPh>
    <rPh sb="10" eb="12">
      <t>ヨテイ</t>
    </rPh>
    <rPh sb="12" eb="14">
      <t>ソウガク</t>
    </rPh>
    <phoneticPr fontId="2"/>
  </si>
  <si>
    <t>補助金申請額</t>
    <rPh sb="0" eb="3">
      <t>ホジョキン</t>
    </rPh>
    <rPh sb="3" eb="6">
      <t>シンセイガク</t>
    </rPh>
    <phoneticPr fontId="2"/>
  </si>
  <si>
    <t>※行が足りない場合は追加すること</t>
    <rPh sb="1" eb="2">
      <t>ギョウ</t>
    </rPh>
    <rPh sb="3" eb="4">
      <t>タ</t>
    </rPh>
    <rPh sb="7" eb="9">
      <t>バアイ</t>
    </rPh>
    <rPh sb="10" eb="12">
      <t>ツイカ</t>
    </rPh>
    <phoneticPr fontId="2"/>
  </si>
  <si>
    <t>（単位：円）</t>
    <rPh sb="1" eb="3">
      <t>タンイ</t>
    </rPh>
    <rPh sb="4" eb="5">
      <t>エン</t>
    </rPh>
    <phoneticPr fontId="2"/>
  </si>
  <si>
    <t>２　支援計画</t>
    <rPh sb="2" eb="4">
      <t>シエン</t>
    </rPh>
    <rPh sb="4" eb="6">
      <t>ケイカク</t>
    </rPh>
    <phoneticPr fontId="2"/>
  </si>
  <si>
    <t>合計</t>
    <rPh sb="0" eb="2">
      <t>ゴウケイ</t>
    </rPh>
    <phoneticPr fontId="2"/>
  </si>
  <si>
    <t>事　業　計　画　書</t>
    <rPh sb="0" eb="1">
      <t>コト</t>
    </rPh>
    <rPh sb="2" eb="3">
      <t>ゴウ</t>
    </rPh>
    <rPh sb="4" eb="5">
      <t>ケイ</t>
    </rPh>
    <rPh sb="6" eb="7">
      <t>ガ</t>
    </rPh>
    <rPh sb="8" eb="9">
      <t>ショ</t>
    </rPh>
    <phoneticPr fontId="2"/>
  </si>
  <si>
    <t>１　支給内容</t>
    <rPh sb="2" eb="4">
      <t>シキュウ</t>
    </rPh>
    <rPh sb="4" eb="6">
      <t>ナイヨウ</t>
    </rPh>
    <phoneticPr fontId="2"/>
  </si>
  <si>
    <t>生年月日
（西暦）</t>
    <rPh sb="0" eb="2">
      <t>セイネン</t>
    </rPh>
    <rPh sb="2" eb="4">
      <t>ガッピ</t>
    </rPh>
    <rPh sb="6" eb="8">
      <t>セイレキ</t>
    </rPh>
    <phoneticPr fontId="2"/>
  </si>
  <si>
    <t>支給方法</t>
    <rPh sb="0" eb="2">
      <t>シキュウ</t>
    </rPh>
    <rPh sb="2" eb="4">
      <t>ホウホウ</t>
    </rPh>
    <phoneticPr fontId="2"/>
  </si>
  <si>
    <t>支給予定期間</t>
    <rPh sb="0" eb="2">
      <t>シキュウ</t>
    </rPh>
    <rPh sb="2" eb="4">
      <t>ヨテイ</t>
    </rPh>
    <rPh sb="4" eb="6">
      <t>キカン</t>
    </rPh>
    <phoneticPr fontId="2"/>
  </si>
  <si>
    <t>支給条件</t>
    <rPh sb="0" eb="2">
      <t>シキュウ</t>
    </rPh>
    <rPh sb="2" eb="4">
      <t>ジョウケン</t>
    </rPh>
    <phoneticPr fontId="2"/>
  </si>
  <si>
    <t>支給回数</t>
    <rPh sb="0" eb="2">
      <t>シキュウ</t>
    </rPh>
    <rPh sb="2" eb="4">
      <t>カイスウ</t>
    </rPh>
    <phoneticPr fontId="2"/>
  </si>
  <si>
    <t>※対象従業員の職種等によって支援内容が異なる場合は、詳細が分かるようにすること（詳細は別紙とすることも可）</t>
    <rPh sb="1" eb="3">
      <t>タイショウ</t>
    </rPh>
    <rPh sb="3" eb="6">
      <t>ジュウギョウイン</t>
    </rPh>
    <rPh sb="7" eb="9">
      <t>ショクシュ</t>
    </rPh>
    <rPh sb="9" eb="10">
      <t>トウ</t>
    </rPh>
    <rPh sb="14" eb="16">
      <t>シエン</t>
    </rPh>
    <rPh sb="16" eb="18">
      <t>ナイヨウ</t>
    </rPh>
    <rPh sb="19" eb="20">
      <t>コト</t>
    </rPh>
    <rPh sb="22" eb="24">
      <t>バアイ</t>
    </rPh>
    <rPh sb="26" eb="28">
      <t>ショウサイ</t>
    </rPh>
    <rPh sb="29" eb="30">
      <t>ワ</t>
    </rPh>
    <rPh sb="40" eb="42">
      <t>ショウサイ</t>
    </rPh>
    <rPh sb="43" eb="45">
      <t>ベッシ</t>
    </rPh>
    <rPh sb="51" eb="52">
      <t>カ</t>
    </rPh>
    <phoneticPr fontId="2"/>
  </si>
  <si>
    <t>採用年月日
（西暦）</t>
    <rPh sb="0" eb="2">
      <t>サイヨウ</t>
    </rPh>
    <rPh sb="2" eb="5">
      <t>ネンガッピ</t>
    </rPh>
    <rPh sb="7" eb="9">
      <t>セイレキ</t>
    </rPh>
    <phoneticPr fontId="2"/>
  </si>
  <si>
    <t>毎月の手当として支給</t>
    <rPh sb="0" eb="2">
      <t>マイツキ</t>
    </rPh>
    <rPh sb="3" eb="5">
      <t>テアテ</t>
    </rPh>
    <rPh sb="8" eb="10">
      <t>シキュウ</t>
    </rPh>
    <phoneticPr fontId="2"/>
  </si>
  <si>
    <t>１２回</t>
    <rPh sb="2" eb="3">
      <t>カイ</t>
    </rPh>
    <phoneticPr fontId="2"/>
  </si>
  <si>
    <t>正社員、入社10年以内、従業員負担の半額を支援</t>
    <rPh sb="0" eb="3">
      <t>セイシャイン</t>
    </rPh>
    <rPh sb="4" eb="6">
      <t>ニュウシャ</t>
    </rPh>
    <rPh sb="8" eb="9">
      <t>ネン</t>
    </rPh>
    <rPh sb="9" eb="11">
      <t>イナイ</t>
    </rPh>
    <rPh sb="12" eb="15">
      <t>ジュウギョウイン</t>
    </rPh>
    <rPh sb="15" eb="17">
      <t>フタン</t>
    </rPh>
    <rPh sb="18" eb="20">
      <t>ハンガク</t>
    </rPh>
    <rPh sb="21" eb="23">
      <t>シエン</t>
    </rPh>
    <phoneticPr fontId="2"/>
  </si>
  <si>
    <t>aaaa/bb/cc</t>
    <phoneticPr fontId="2"/>
  </si>
  <si>
    <t>dddd/ee/ff</t>
    <phoneticPr fontId="2"/>
  </si>
  <si>
    <t>gggg/hh/ii</t>
    <phoneticPr fontId="2"/>
  </si>
  <si>
    <t>bbbb/cc/aa</t>
    <phoneticPr fontId="2"/>
  </si>
  <si>
    <t>eeee/ff/dd</t>
    <phoneticPr fontId="2"/>
  </si>
  <si>
    <t>hhhh/ii/gg</t>
    <phoneticPr fontId="2"/>
  </si>
  <si>
    <t>事　業　計　画　書（記載例）</t>
    <rPh sb="0" eb="1">
      <t>コト</t>
    </rPh>
    <rPh sb="2" eb="3">
      <t>ゴウ</t>
    </rPh>
    <rPh sb="4" eb="5">
      <t>ケイ</t>
    </rPh>
    <rPh sb="6" eb="7">
      <t>ガ</t>
    </rPh>
    <rPh sb="8" eb="9">
      <t>ショ</t>
    </rPh>
    <rPh sb="10" eb="13">
      <t>キサイレイ</t>
    </rPh>
    <phoneticPr fontId="2"/>
  </si>
  <si>
    <t>A</t>
    <phoneticPr fontId="2"/>
  </si>
  <si>
    <t>B</t>
    <phoneticPr fontId="2"/>
  </si>
  <si>
    <t>C</t>
    <phoneticPr fontId="2"/>
  </si>
  <si>
    <t>記</t>
  </si>
  <si>
    <t>事業者名</t>
    <rPh sb="0" eb="4">
      <t>ジギョウシャメイ</t>
    </rPh>
    <phoneticPr fontId="2"/>
  </si>
  <si>
    <t>代表者名</t>
    <rPh sb="0" eb="4">
      <t>ダイヒョウシャメイ</t>
    </rPh>
    <phoneticPr fontId="2"/>
  </si>
  <si>
    <t>代表取締役</t>
    <rPh sb="0" eb="5">
      <t>ダイヒョウトリシマリヤク</t>
    </rPh>
    <phoneticPr fontId="2"/>
  </si>
  <si>
    <t>連絡先</t>
    <rPh sb="0" eb="3">
      <t>レンラクサキ</t>
    </rPh>
    <phoneticPr fontId="2"/>
  </si>
  <si>
    <t xml:space="preserve">
</t>
    <phoneticPr fontId="2"/>
  </si>
  <si>
    <t>記入例</t>
    <rPh sb="0" eb="3">
      <t>キニュウレイ</t>
    </rPh>
    <phoneticPr fontId="2"/>
  </si>
  <si>
    <t>入力欄</t>
    <rPh sb="0" eb="3">
      <t>ニュウリョクラン</t>
    </rPh>
    <phoneticPr fontId="2"/>
  </si>
  <si>
    <t>代表者役職名</t>
    <rPh sb="0" eb="3">
      <t>ダイヒョウシャ</t>
    </rPh>
    <rPh sb="3" eb="6">
      <t>ヤクショクメイ</t>
    </rPh>
    <phoneticPr fontId="2"/>
  </si>
  <si>
    <t>今年度の支援開始日</t>
    <rPh sb="0" eb="3">
      <t>コンネンド</t>
    </rPh>
    <rPh sb="4" eb="6">
      <t>シエン</t>
    </rPh>
    <rPh sb="6" eb="9">
      <t>カイシビ</t>
    </rPh>
    <phoneticPr fontId="2"/>
  </si>
  <si>
    <t>今年度の支援最終日</t>
    <rPh sb="4" eb="6">
      <t>シエン</t>
    </rPh>
    <phoneticPr fontId="2"/>
  </si>
  <si>
    <t>２　添付書類</t>
  </si>
  <si>
    <t>１　実施結果</t>
    <phoneticPr fontId="2"/>
  </si>
  <si>
    <t>　　</t>
    <phoneticPr fontId="2"/>
  </si>
  <si>
    <t>補助金交付決定日</t>
    <rPh sb="0" eb="5">
      <t>ホジョキンコウフ</t>
    </rPh>
    <rPh sb="5" eb="8">
      <t>ケッテイビ</t>
    </rPh>
    <phoneticPr fontId="2"/>
  </si>
  <si>
    <t>交付決定番号</t>
    <rPh sb="0" eb="6">
      <t>コウフケッテイバンゴウ</t>
    </rPh>
    <phoneticPr fontId="2"/>
  </si>
  <si>
    <t>事業所住所(番地以降は下段)</t>
    <rPh sb="0" eb="5">
      <t>ジギョウショジュウショ</t>
    </rPh>
    <rPh sb="6" eb="8">
      <t>バンチ</t>
    </rPh>
    <rPh sb="8" eb="10">
      <t>イコウ</t>
    </rPh>
    <rPh sb="11" eb="13">
      <t>カダン</t>
    </rPh>
    <phoneticPr fontId="2"/>
  </si>
  <si>
    <t>※事業計画書に変更がある場合は、以下の欄もご記入ください。</t>
    <rPh sb="1" eb="6">
      <t>ジギョウケイカクショ</t>
    </rPh>
    <rPh sb="7" eb="9">
      <t>ヘンコウ</t>
    </rPh>
    <rPh sb="12" eb="14">
      <t>バアイ</t>
    </rPh>
    <rPh sb="16" eb="18">
      <t>イカ</t>
    </rPh>
    <rPh sb="19" eb="20">
      <t>ラン</t>
    </rPh>
    <rPh sb="22" eb="24">
      <t>キニュウ</t>
    </rPh>
    <phoneticPr fontId="2"/>
  </si>
  <si>
    <t>補助金交付申請額</t>
    <rPh sb="0" eb="5">
      <t>ホジョキンコウフ</t>
    </rPh>
    <rPh sb="5" eb="8">
      <t>シンセイガク</t>
    </rPh>
    <phoneticPr fontId="2"/>
  </si>
  <si>
    <t>本データ提出日</t>
    <rPh sb="0" eb="1">
      <t>ホン</t>
    </rPh>
    <rPh sb="4" eb="7">
      <t>テイシュツビ</t>
    </rPh>
    <phoneticPr fontId="2"/>
  </si>
  <si>
    <t>○○株式会社</t>
    <rPh sb="2" eb="6">
      <t>カブシキガイシャ</t>
    </rPh>
    <phoneticPr fontId="2"/>
  </si>
  <si>
    <t>000</t>
    <phoneticPr fontId="2"/>
  </si>
  <si>
    <t>事業所住所②（建物名以降）</t>
    <rPh sb="0" eb="5">
      <t>ジギョウショジュウショ</t>
    </rPh>
    <rPh sb="7" eb="9">
      <t>タテモノ</t>
    </rPh>
    <rPh sb="9" eb="10">
      <t>メイ</t>
    </rPh>
    <rPh sb="10" eb="12">
      <t>イコウ</t>
    </rPh>
    <phoneticPr fontId="2"/>
  </si>
  <si>
    <t>様式第5号（第11条関係）</t>
    <phoneticPr fontId="2"/>
  </si>
  <si>
    <t>所在地</t>
    <rPh sb="0" eb="3">
      <t>ショザイチ</t>
    </rPh>
    <phoneticPr fontId="2"/>
  </si>
  <si>
    <t>付け宮古島市指令第</t>
    <rPh sb="2" eb="6">
      <t>ミヤコジマシ</t>
    </rPh>
    <phoneticPr fontId="2"/>
  </si>
  <si>
    <t>　　(1)　給与明細書又は賃金台帳など対象従業員に支給した手当等の月ごとの</t>
    <phoneticPr fontId="2"/>
  </si>
  <si>
    <t>　　　　実績がわかる書類の写し</t>
    <phoneticPr fontId="2"/>
  </si>
  <si>
    <t>　　(2)　対象従業員が奨学金を返還したことを確認できる書類</t>
    <phoneticPr fontId="2"/>
  </si>
  <si>
    <t>　　(3)　その他市長が必要と認める書類</t>
    <phoneticPr fontId="2"/>
  </si>
  <si>
    <t>号で交付決定の通知を受けた上記の</t>
    <rPh sb="10" eb="11">
      <t>ウ</t>
    </rPh>
    <phoneticPr fontId="2"/>
  </si>
  <si>
    <t>下記のとおり報告します。</t>
    <phoneticPr fontId="2"/>
  </si>
  <si>
    <t>宮古島市長　殿</t>
    <rPh sb="0" eb="4">
      <t>ミヤコジマシ</t>
    </rPh>
    <rPh sb="4" eb="5">
      <t>チョウ</t>
    </rPh>
    <phoneticPr fontId="2"/>
  </si>
  <si>
    <t>令和○年○月～令和○年３月</t>
    <phoneticPr fontId="2"/>
  </si>
  <si>
    <t>補助事業について、宮古島市奨学金返還支援事業補助金交付要綱第11条の規定により、</t>
    <rPh sb="9" eb="13">
      <t>ミヤコジマシ</t>
    </rPh>
    <rPh sb="25" eb="27">
      <t>コウフ</t>
    </rPh>
    <phoneticPr fontId="2"/>
  </si>
  <si>
    <t>○○市○○</t>
    <rPh sb="2" eb="3">
      <t>シ</t>
    </rPh>
    <phoneticPr fontId="2"/>
  </si>
  <si>
    <t>宮古島市役所2階</t>
    <rPh sb="0" eb="3">
      <t>ミヤコジマ</t>
    </rPh>
    <rPh sb="3" eb="6">
      <t>シヤクショ</t>
    </rPh>
    <rPh sb="7" eb="8">
      <t>カイ</t>
    </rPh>
    <phoneticPr fontId="2"/>
  </si>
  <si>
    <t>宮古　太郎</t>
    <rPh sb="0" eb="2">
      <t>ミヤコ</t>
    </rPh>
    <rPh sb="3" eb="5">
      <t>タロウ</t>
    </rPh>
    <phoneticPr fontId="2"/>
  </si>
  <si>
    <t>0980-73-2690</t>
    <phoneticPr fontId="2"/>
  </si>
  <si>
    <t>宮古島市平良字西里1140</t>
    <rPh sb="0" eb="4">
      <t>ミヤコジマシ</t>
    </rPh>
    <rPh sb="4" eb="6">
      <t>ヒララ</t>
    </rPh>
    <rPh sb="6" eb="7">
      <t>アザ</t>
    </rPh>
    <rPh sb="7" eb="9">
      <t>ニシザト</t>
    </rPh>
    <phoneticPr fontId="2"/>
  </si>
  <si>
    <r>
      <t>　　</t>
    </r>
    <r>
      <rPr>
        <sz val="12"/>
        <color rgb="FFFF0000"/>
        <rFont val="ＭＳ 明朝"/>
        <family val="1"/>
        <charset val="128"/>
      </rPr>
      <t>事業計画書のとおり</t>
    </r>
    <rPh sb="2" eb="4">
      <t>ジギョウ</t>
    </rPh>
    <rPh sb="4" eb="7">
      <t>ケイカクショ</t>
    </rPh>
    <phoneticPr fontId="2"/>
  </si>
  <si>
    <t>宮古島市奨学金返還支援事業補助金実績報告書</t>
    <rPh sb="0" eb="4">
      <t>ミヤコジマシ</t>
    </rPh>
    <rPh sb="4" eb="7">
      <t>ショウガクキン</t>
    </rPh>
    <rPh sb="7" eb="9">
      <t>ヘンカン</t>
    </rPh>
    <rPh sb="9" eb="11">
      <t>シエン</t>
    </rPh>
    <rPh sb="11" eb="13">
      <t>ジギョウ</t>
    </rPh>
    <rPh sb="13" eb="16">
      <t>ホジョキン</t>
    </rPh>
    <rPh sb="16" eb="18">
      <t>ジッセキ</t>
    </rPh>
    <rPh sb="18" eb="2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</si>
</sst>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8" x14ac:knownFonts="1">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
      <sz val="11"/>
      <color theme="1"/>
      <name val="游ゴシック"/>
      <family val="2"/>
      <charset val="128"/>
      <scheme val="minor"/>
    </font>
    <font>
      <sz val="11"/>
      <color rgb="FFFF0000"/>
      <name val="游ゴシック"/>
      <family val="3"/>
      <charset val="128"/>
      <scheme val="minor"/>
    </font>
    <font>
      <sz val="12"/>
      <color rgb="FFFF0000"/>
      <name val="游ゴシック"/>
      <family val="3"/>
      <charset val="128"/>
      <scheme val="minor"/>
    </font>
    <font>
      <sz val="11"/>
      <name val="游ゴシック"/>
      <family val="3"/>
      <charset val="128"/>
      <scheme val="minor"/>
    </font>
    <font>
      <sz val="12"/>
      <name val="游ゴシック"/>
      <family val="2"/>
      <charset val="128"/>
      <scheme val="minor"/>
    </font>
    <font>
      <sz val="12"/>
      <color theme="1"/>
      <name val="ＭＳ 明朝"/>
      <family val="1"/>
      <charset val="128"/>
    </font>
    <font>
      <sz val="12"/>
      <color rgb="FF00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8">
    <xf numFmtId="0" fontId="0" fillId="0" borderId="0" xfId="0">
      <alignment vertical="center"/>
    </xf>
    <xf numFmtId="0" fontId="0" fillId="0" borderId="0" xfId="0" applyAlignment="1">
      <alignment horizontal="right" vertical="center"/>
    </xf>
    <xf numFmtId="0" fontId="6"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14" fontId="6" fillId="0" borderId="1" xfId="0" applyNumberFormat="1" applyFont="1" applyBorder="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0" xfId="0" applyFont="1" applyAlignment="1">
      <alignment horizontal="center" vertical="center" wrapText="1"/>
    </xf>
    <xf numFmtId="0" fontId="6" fillId="0" borderId="0" xfId="0" applyFont="1">
      <alignment vertical="center"/>
    </xf>
    <xf numFmtId="0" fontId="8" fillId="0" borderId="0" xfId="0" applyFont="1">
      <alignment vertical="center"/>
    </xf>
    <xf numFmtId="0" fontId="0" fillId="0" borderId="1" xfId="0" applyBorder="1">
      <alignment vertical="center"/>
    </xf>
    <xf numFmtId="0" fontId="0" fillId="0" borderId="0" xfId="0" applyAlignment="1">
      <alignment vertical="center" wrapText="1"/>
    </xf>
    <xf numFmtId="176" fontId="7" fillId="3" borderId="1" xfId="0" applyNumberFormat="1" applyFont="1" applyFill="1" applyBorder="1" applyAlignment="1">
      <alignment horizontal="center" vertical="center"/>
    </xf>
    <xf numFmtId="0" fontId="0" fillId="0" borderId="1" xfId="0" applyBorder="1" applyAlignment="1">
      <alignment vertical="center" wrapText="1"/>
    </xf>
    <xf numFmtId="58" fontId="0" fillId="0" borderId="1" xfId="0" applyNumberFormat="1" applyBorder="1" applyAlignment="1">
      <alignment horizontal="left" vertical="center" wrapText="1"/>
    </xf>
    <xf numFmtId="0" fontId="6" fillId="2" borderId="1" xfId="0"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0" fontId="9" fillId="0" borderId="0" xfId="0" applyFont="1">
      <alignment vertical="center"/>
    </xf>
    <xf numFmtId="38" fontId="0" fillId="0" borderId="0" xfId="1" applyFont="1">
      <alignment vertical="center"/>
    </xf>
    <xf numFmtId="0" fontId="0" fillId="0" borderId="2" xfId="0" applyBorder="1" applyAlignment="1">
      <alignment vertical="center" wrapText="1"/>
    </xf>
    <xf numFmtId="0" fontId="0" fillId="0" borderId="0" xfId="0" applyAlignment="1">
      <alignment horizontal="left" vertical="center"/>
    </xf>
    <xf numFmtId="0" fontId="11" fillId="0" borderId="0" xfId="0" applyFont="1">
      <alignment vertical="center"/>
    </xf>
    <xf numFmtId="3" fontId="0" fillId="0" borderId="1" xfId="0" applyNumberFormat="1" applyBorder="1" applyAlignment="1">
      <alignment horizontal="left" vertical="center"/>
    </xf>
    <xf numFmtId="49" fontId="0" fillId="0" borderId="2" xfId="0" applyNumberFormat="1" applyBorder="1" applyAlignment="1">
      <alignment horizontal="left" vertical="center" wrapText="1"/>
    </xf>
    <xf numFmtId="0" fontId="12" fillId="2" borderId="1" xfId="0" applyFont="1" applyFill="1" applyBorder="1" applyAlignment="1" applyProtection="1">
      <alignment horizontal="center" vertical="center"/>
      <protection locked="0"/>
    </xf>
    <xf numFmtId="0" fontId="13" fillId="0" borderId="1" xfId="0" applyFont="1" applyBorder="1">
      <alignment vertical="center"/>
    </xf>
    <xf numFmtId="0" fontId="0" fillId="0" borderId="4" xfId="0" applyBorder="1">
      <alignment vertical="center"/>
    </xf>
    <xf numFmtId="176" fontId="0" fillId="0" borderId="3" xfId="0" applyNumberFormat="1" applyBorder="1" applyAlignment="1">
      <alignment horizontal="left" vertical="center"/>
    </xf>
    <xf numFmtId="3" fontId="0" fillId="0" borderId="3" xfId="0" applyNumberFormat="1" applyBorder="1" applyAlignment="1">
      <alignment horizontal="left" vertical="center"/>
    </xf>
    <xf numFmtId="58" fontId="13" fillId="0" borderId="1" xfId="0" applyNumberFormat="1" applyFont="1" applyBorder="1" applyAlignment="1">
      <alignment horizontal="left" vertical="center"/>
    </xf>
    <xf numFmtId="49" fontId="13" fillId="0" borderId="1" xfId="0" applyNumberFormat="1" applyFont="1" applyBorder="1">
      <alignment vertical="center"/>
    </xf>
    <xf numFmtId="0" fontId="3" fillId="0" borderId="1" xfId="0" applyFont="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15" fillId="0" borderId="0" xfId="0" applyFont="1">
      <alignment vertical="center"/>
    </xf>
    <xf numFmtId="0" fontId="16" fillId="0" borderId="0" xfId="0" applyFont="1" applyAlignment="1">
      <alignment horizontal="justify" vertical="center"/>
    </xf>
    <xf numFmtId="0" fontId="16" fillId="0" borderId="0" xfId="0" applyFont="1" applyAlignment="1">
      <alignment horizontal="right" vertical="center"/>
    </xf>
    <xf numFmtId="0" fontId="16" fillId="0" borderId="0" xfId="0" applyFont="1" applyAlignment="1">
      <alignment horizontal="left" vertical="center" indent="15"/>
    </xf>
    <xf numFmtId="0" fontId="15" fillId="0" borderId="0" xfId="0" applyFont="1" applyAlignment="1">
      <alignment horizontal="left" vertical="center"/>
    </xf>
    <xf numFmtId="0" fontId="15" fillId="0" borderId="0" xfId="0" applyFont="1" applyAlignment="1">
      <alignment horizontal="left" vertical="center" shrinkToFit="1"/>
    </xf>
    <xf numFmtId="0" fontId="16" fillId="0" borderId="0" xfId="0" applyFont="1" applyAlignment="1">
      <alignment horizontal="center" vertical="center"/>
    </xf>
    <xf numFmtId="58" fontId="15" fillId="0" borderId="0" xfId="0" applyNumberFormat="1"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58" fontId="15"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shrinkToFit="1"/>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Protection="1">
      <alignment vertical="center"/>
      <protection locked="0"/>
    </xf>
    <xf numFmtId="0" fontId="6" fillId="2" borderId="1" xfId="0" applyFont="1" applyFill="1" applyBorder="1" applyProtection="1">
      <alignment vertical="center"/>
      <protection locked="0"/>
    </xf>
    <xf numFmtId="177" fontId="6" fillId="3" borderId="1" xfId="0" applyNumberFormat="1" applyFont="1" applyFill="1" applyBorder="1">
      <alignment vertical="center"/>
    </xf>
    <xf numFmtId="0" fontId="6" fillId="0" borderId="1" xfId="0" applyFont="1" applyBorder="1">
      <alignment vertical="center"/>
    </xf>
    <xf numFmtId="58" fontId="13" fillId="2" borderId="1" xfId="0" applyNumberFormat="1" applyFont="1" applyFill="1" applyBorder="1" applyAlignment="1">
      <alignment horizontal="left" vertical="center"/>
    </xf>
    <xf numFmtId="0" fontId="13" fillId="2" borderId="1" xfId="0" applyFont="1" applyFill="1" applyBorder="1">
      <alignment vertical="center"/>
    </xf>
    <xf numFmtId="49" fontId="13" fillId="2" borderId="1" xfId="0" applyNumberFormat="1" applyFont="1" applyFill="1" applyBorder="1">
      <alignment vertical="center"/>
    </xf>
    <xf numFmtId="0" fontId="0" fillId="2" borderId="1" xfId="0" applyFill="1" applyBorder="1">
      <alignment vertical="center"/>
    </xf>
    <xf numFmtId="58"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3" fontId="0" fillId="2" borderId="1"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583406</xdr:colOff>
      <xdr:row>2</xdr:row>
      <xdr:rowOff>11907</xdr:rowOff>
    </xdr:from>
    <xdr:to>
      <xdr:col>17</xdr:col>
      <xdr:colOff>479424</xdr:colOff>
      <xdr:row>5</xdr:row>
      <xdr:rowOff>71437</xdr:rowOff>
    </xdr:to>
    <xdr:sp macro="" textlink="">
      <xdr:nvSpPr>
        <xdr:cNvPr id="3" name="テキスト ボックス 2">
          <a:extLst>
            <a:ext uri="{FF2B5EF4-FFF2-40B4-BE49-F238E27FC236}">
              <a16:creationId xmlns:a16="http://schemas.microsoft.com/office/drawing/2014/main" id="{BA7244E0-6997-45AF-B8EF-4F6F459B3C63}"/>
            </a:ext>
          </a:extLst>
        </xdr:cNvPr>
        <xdr:cNvSpPr txBox="1"/>
      </xdr:nvSpPr>
      <xdr:spPr>
        <a:xfrm>
          <a:off x="6548437" y="488157"/>
          <a:ext cx="6111081" cy="77390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入力用①に必要事項を記載することで本様式は自動的に作成されます。</a:t>
          </a:r>
          <a:endParaRPr kumimoji="1" lang="en-US" altLang="ja-JP" sz="1400" b="1">
            <a:solidFill>
              <a:srgbClr val="FF0000"/>
            </a:solidFill>
          </a:endParaRPr>
        </a:p>
        <a:p>
          <a:r>
            <a:rPr kumimoji="1" lang="ja-JP" altLang="en-US" sz="1400" b="1">
              <a:solidFill>
                <a:srgbClr val="FF0000"/>
              </a:solidFill>
            </a:rPr>
            <a:t>入力用①に必要事項記入後、本様式を市に提出してください。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3</xdr:col>
      <xdr:colOff>2203449</xdr:colOff>
      <xdr:row>1</xdr:row>
      <xdr:rowOff>502708</xdr:rowOff>
    </xdr:to>
    <xdr:sp macro="" textlink="">
      <xdr:nvSpPr>
        <xdr:cNvPr id="2" name="テキスト ボックス 1">
          <a:extLst>
            <a:ext uri="{FF2B5EF4-FFF2-40B4-BE49-F238E27FC236}">
              <a16:creationId xmlns:a16="http://schemas.microsoft.com/office/drawing/2014/main" id="{CA30BE36-44D4-07BA-1572-FFED671E564B}"/>
            </a:ext>
          </a:extLst>
        </xdr:cNvPr>
        <xdr:cNvSpPr txBox="1"/>
      </xdr:nvSpPr>
      <xdr:spPr>
        <a:xfrm>
          <a:off x="38100" y="38100"/>
          <a:ext cx="8851899" cy="70273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本シートを入力して作成される「様式</a:t>
          </a:r>
          <a:r>
            <a:rPr kumimoji="1" lang="en-US" altLang="ja-JP" sz="1200" b="1">
              <a:solidFill>
                <a:srgbClr val="FF0000"/>
              </a:solidFill>
            </a:rPr>
            <a:t>5(</a:t>
          </a:r>
          <a:r>
            <a:rPr kumimoji="1" lang="ja-JP" altLang="en-US" sz="1200" b="1">
              <a:solidFill>
                <a:srgbClr val="FF0000"/>
              </a:solidFill>
            </a:rPr>
            <a:t>実績報告書</a:t>
          </a:r>
          <a:r>
            <a:rPr kumimoji="1" lang="en-US" altLang="ja-JP" sz="1200" b="1">
              <a:solidFill>
                <a:srgbClr val="FF0000"/>
              </a:solidFill>
            </a:rPr>
            <a:t>)</a:t>
          </a:r>
          <a:r>
            <a:rPr kumimoji="1" lang="ja-JP" altLang="en-US" sz="1200" b="1">
              <a:solidFill>
                <a:srgbClr val="FF0000"/>
              </a:solidFill>
            </a:rPr>
            <a:t>」を市に提出してください。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42333</xdr:rowOff>
    </xdr:from>
    <xdr:to>
      <xdr:col>5</xdr:col>
      <xdr:colOff>1188509</xdr:colOff>
      <xdr:row>0</xdr:row>
      <xdr:rowOff>421217</xdr:rowOff>
    </xdr:to>
    <xdr:sp macro="" textlink="">
      <xdr:nvSpPr>
        <xdr:cNvPr id="4" name="テキスト ボックス 3">
          <a:extLst>
            <a:ext uri="{FF2B5EF4-FFF2-40B4-BE49-F238E27FC236}">
              <a16:creationId xmlns:a16="http://schemas.microsoft.com/office/drawing/2014/main" id="{54A885D3-55E4-4DF5-A1A2-8E5C66D26C6B}"/>
            </a:ext>
          </a:extLst>
        </xdr:cNvPr>
        <xdr:cNvSpPr txBox="1"/>
      </xdr:nvSpPr>
      <xdr:spPr>
        <a:xfrm>
          <a:off x="0" y="42333"/>
          <a:ext cx="5760509" cy="37888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事業計画書に変更がある場合のみ提出（支援従業員</a:t>
          </a:r>
          <a:r>
            <a:rPr kumimoji="1" lang="en-US" altLang="ja-JP" sz="1400" b="1">
              <a:solidFill>
                <a:srgbClr val="FF0000"/>
              </a:solidFill>
            </a:rPr>
            <a:t>5</a:t>
          </a:r>
          <a:r>
            <a:rPr kumimoji="1" lang="ja-JP" altLang="en-US" sz="1400" b="1">
              <a:solidFill>
                <a:srgbClr val="FF0000"/>
              </a:solidFill>
            </a:rPr>
            <a:t>人以内）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49740</xdr:colOff>
      <xdr:row>0</xdr:row>
      <xdr:rowOff>122767</xdr:rowOff>
    </xdr:from>
    <xdr:to>
      <xdr:col>5</xdr:col>
      <xdr:colOff>1238249</xdr:colOff>
      <xdr:row>0</xdr:row>
      <xdr:rowOff>501651</xdr:rowOff>
    </xdr:to>
    <xdr:sp macro="" textlink="">
      <xdr:nvSpPr>
        <xdr:cNvPr id="3" name="テキスト ボックス 2">
          <a:extLst>
            <a:ext uri="{FF2B5EF4-FFF2-40B4-BE49-F238E27FC236}">
              <a16:creationId xmlns:a16="http://schemas.microsoft.com/office/drawing/2014/main" id="{8A138836-5AA2-44C0-BAE4-FA1962413C9A}"/>
            </a:ext>
          </a:extLst>
        </xdr:cNvPr>
        <xdr:cNvSpPr txBox="1"/>
      </xdr:nvSpPr>
      <xdr:spPr>
        <a:xfrm>
          <a:off x="49740" y="122767"/>
          <a:ext cx="5760509" cy="37888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事業計画書に変更がある場合のみ提出（支援従業員</a:t>
          </a:r>
          <a:r>
            <a:rPr kumimoji="1" lang="en-US" altLang="ja-JP" sz="1400" b="1">
              <a:solidFill>
                <a:srgbClr val="FF0000"/>
              </a:solidFill>
            </a:rPr>
            <a:t>5</a:t>
          </a:r>
          <a:r>
            <a:rPr kumimoji="1" lang="ja-JP" altLang="en-US" sz="1400" b="1">
              <a:solidFill>
                <a:srgbClr val="FF0000"/>
              </a:solidFill>
            </a:rPr>
            <a:t>人以上）</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1220258</xdr:colOff>
      <xdr:row>16</xdr:row>
      <xdr:rowOff>109009</xdr:rowOff>
    </xdr:from>
    <xdr:to>
      <xdr:col>7</xdr:col>
      <xdr:colOff>338667</xdr:colOff>
      <xdr:row>19</xdr:row>
      <xdr:rowOff>42334</xdr:rowOff>
    </xdr:to>
    <xdr:sp macro="" textlink="">
      <xdr:nvSpPr>
        <xdr:cNvPr id="3" name="下矢印 2">
          <a:extLst>
            <a:ext uri="{FF2B5EF4-FFF2-40B4-BE49-F238E27FC236}">
              <a16:creationId xmlns:a16="http://schemas.microsoft.com/office/drawing/2014/main" id="{65053CB7-E58B-448F-A344-1D720685CF6F}"/>
            </a:ext>
          </a:extLst>
        </xdr:cNvPr>
        <xdr:cNvSpPr/>
      </xdr:nvSpPr>
      <xdr:spPr>
        <a:xfrm>
          <a:off x="7232438" y="6130714"/>
          <a:ext cx="360469" cy="655320"/>
        </a:xfrm>
        <a:prstGeom prst="down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150277</xdr:colOff>
      <xdr:row>16</xdr:row>
      <xdr:rowOff>120650</xdr:rowOff>
    </xdr:from>
    <xdr:to>
      <xdr:col>8</xdr:col>
      <xdr:colOff>510111</xdr:colOff>
      <xdr:row>19</xdr:row>
      <xdr:rowOff>57150</xdr:rowOff>
    </xdr:to>
    <xdr:sp macro="" textlink="">
      <xdr:nvSpPr>
        <xdr:cNvPr id="4" name="下矢印 3">
          <a:extLst>
            <a:ext uri="{FF2B5EF4-FFF2-40B4-BE49-F238E27FC236}">
              <a16:creationId xmlns:a16="http://schemas.microsoft.com/office/drawing/2014/main" id="{FBACDF19-6A80-41F3-9FE6-00B6F2BBA538}"/>
            </a:ext>
          </a:extLst>
        </xdr:cNvPr>
        <xdr:cNvSpPr/>
      </xdr:nvSpPr>
      <xdr:spPr>
        <a:xfrm>
          <a:off x="8357017" y="6138545"/>
          <a:ext cx="363644" cy="666115"/>
        </a:xfrm>
        <a:prstGeom prst="down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504825</xdr:colOff>
      <xdr:row>19</xdr:row>
      <xdr:rowOff>60323</xdr:rowOff>
    </xdr:from>
    <xdr:to>
      <xdr:col>7</xdr:col>
      <xdr:colOff>525992</xdr:colOff>
      <xdr:row>23</xdr:row>
      <xdr:rowOff>110067</xdr:rowOff>
    </xdr:to>
    <xdr:sp macro="" textlink="">
      <xdr:nvSpPr>
        <xdr:cNvPr id="5" name="正方形/長方形 4">
          <a:extLst>
            <a:ext uri="{FF2B5EF4-FFF2-40B4-BE49-F238E27FC236}">
              <a16:creationId xmlns:a16="http://schemas.microsoft.com/office/drawing/2014/main" id="{6BFF8FD4-EF1B-48C1-967B-C2CC19C276A9}"/>
            </a:ext>
          </a:extLst>
        </xdr:cNvPr>
        <xdr:cNvSpPr/>
      </xdr:nvSpPr>
      <xdr:spPr>
        <a:xfrm>
          <a:off x="6515100" y="6807833"/>
          <a:ext cx="1267037" cy="990814"/>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交付申請書の</a:t>
          </a:r>
          <a:endParaRPr kumimoji="1" lang="en-US" altLang="ja-JP" sz="1200">
            <a:solidFill>
              <a:sysClr val="windowText" lastClr="000000"/>
            </a:solidFill>
          </a:endParaRPr>
        </a:p>
        <a:p>
          <a:pPr algn="l"/>
          <a:r>
            <a:rPr kumimoji="1" lang="ja-JP" altLang="en-US" sz="1200">
              <a:solidFill>
                <a:sysClr val="windowText" lastClr="000000"/>
              </a:solidFill>
            </a:rPr>
            <a:t>補助対象経費の総額と一致</a:t>
          </a:r>
        </a:p>
      </xdr:txBody>
    </xdr:sp>
    <xdr:clientData/>
  </xdr:twoCellAnchor>
  <xdr:twoCellAnchor>
    <xdr:from>
      <xdr:col>7</xdr:col>
      <xdr:colOff>717548</xdr:colOff>
      <xdr:row>19</xdr:row>
      <xdr:rowOff>85722</xdr:rowOff>
    </xdr:from>
    <xdr:to>
      <xdr:col>8</xdr:col>
      <xdr:colOff>940644</xdr:colOff>
      <xdr:row>23</xdr:row>
      <xdr:rowOff>135466</xdr:rowOff>
    </xdr:to>
    <xdr:sp macro="" textlink="">
      <xdr:nvSpPr>
        <xdr:cNvPr id="6" name="正方形/長方形 5">
          <a:extLst>
            <a:ext uri="{FF2B5EF4-FFF2-40B4-BE49-F238E27FC236}">
              <a16:creationId xmlns:a16="http://schemas.microsoft.com/office/drawing/2014/main" id="{82AF1E89-16B7-4725-88A8-2649334BAE61}"/>
            </a:ext>
          </a:extLst>
        </xdr:cNvPr>
        <xdr:cNvSpPr/>
      </xdr:nvSpPr>
      <xdr:spPr>
        <a:xfrm>
          <a:off x="7973693" y="6827517"/>
          <a:ext cx="1175596" cy="100033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交付申請書の</a:t>
          </a:r>
          <a:endParaRPr kumimoji="1" lang="en-US" altLang="ja-JP" sz="1200">
            <a:solidFill>
              <a:sysClr val="windowText" lastClr="000000"/>
            </a:solidFill>
          </a:endParaRPr>
        </a:p>
        <a:p>
          <a:pPr algn="l"/>
          <a:r>
            <a:rPr kumimoji="1" lang="ja-JP" altLang="en-US" sz="1200">
              <a:solidFill>
                <a:sysClr val="windowText" lastClr="000000"/>
              </a:solidFill>
            </a:rPr>
            <a:t>補助金交付申請額と一致</a:t>
          </a:r>
        </a:p>
      </xdr:txBody>
    </xdr:sp>
    <xdr:clientData/>
  </xdr:twoCellAnchor>
  <xdr:twoCellAnchor>
    <xdr:from>
      <xdr:col>9</xdr:col>
      <xdr:colOff>95250</xdr:colOff>
      <xdr:row>6</xdr:row>
      <xdr:rowOff>81642</xdr:rowOff>
    </xdr:from>
    <xdr:to>
      <xdr:col>22</xdr:col>
      <xdr:colOff>636329</xdr:colOff>
      <xdr:row>22</xdr:row>
      <xdr:rowOff>229082</xdr:rowOff>
    </xdr:to>
    <xdr:sp macro="" textlink="">
      <xdr:nvSpPr>
        <xdr:cNvPr id="8" name="正方形/長方形 7">
          <a:extLst>
            <a:ext uri="{FF2B5EF4-FFF2-40B4-BE49-F238E27FC236}">
              <a16:creationId xmlns:a16="http://schemas.microsoft.com/office/drawing/2014/main" id="{8CE01BE7-1DB8-47A2-9D05-63BEFAB8BD0B}"/>
            </a:ext>
          </a:extLst>
        </xdr:cNvPr>
        <xdr:cNvSpPr/>
      </xdr:nvSpPr>
      <xdr:spPr>
        <a:xfrm>
          <a:off x="9239250" y="2612571"/>
          <a:ext cx="9385722" cy="5073225"/>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none">
              <a:solidFill>
                <a:sysClr val="windowText" lastClr="000000"/>
              </a:solidFill>
            </a:rPr>
            <a:t>（例１）従業員返還額の</a:t>
          </a:r>
          <a:r>
            <a:rPr kumimoji="1" lang="ja-JP" altLang="en-US" sz="1200" b="1" u="sng">
              <a:solidFill>
                <a:sysClr val="windowText" lastClr="000000"/>
              </a:solidFill>
            </a:rPr>
            <a:t>全額を支援</a:t>
          </a:r>
          <a:r>
            <a:rPr kumimoji="1" lang="ja-JP" altLang="en-US" sz="1200" b="1" u="none">
              <a:solidFill>
                <a:sysClr val="windowText" lastClr="000000"/>
              </a:solidFill>
            </a:rPr>
            <a:t>する場合</a:t>
          </a:r>
          <a:endParaRPr kumimoji="1" lang="en-US" altLang="ja-JP" sz="1200" b="1" u="none">
            <a:solidFill>
              <a:sysClr val="windowText" lastClr="000000"/>
            </a:solidFill>
          </a:endParaRPr>
        </a:p>
        <a:p>
          <a:pPr algn="l"/>
          <a:r>
            <a:rPr kumimoji="1" lang="ja-JP" altLang="en-US" sz="1200">
              <a:solidFill>
                <a:sysClr val="windowText" lastClr="000000"/>
              </a:solidFill>
            </a:rPr>
            <a:t>従業員</a:t>
          </a:r>
          <a:r>
            <a:rPr kumimoji="1" lang="en-US" altLang="ja-JP" sz="1200">
              <a:solidFill>
                <a:sysClr val="windowText" lastClr="000000"/>
              </a:solidFill>
            </a:rPr>
            <a:t>A</a:t>
          </a:r>
          <a:r>
            <a:rPr kumimoji="1" lang="ja-JP" altLang="en-US" sz="1200">
              <a:solidFill>
                <a:sysClr val="windowText" lastClr="000000"/>
              </a:solidFill>
            </a:rPr>
            <a:t>さん：年間返済額</a:t>
          </a:r>
          <a:r>
            <a:rPr kumimoji="1" lang="en-US" altLang="ja-JP" sz="1200">
              <a:solidFill>
                <a:sysClr val="windowText" lastClr="000000"/>
              </a:solidFill>
            </a:rPr>
            <a:t>24</a:t>
          </a:r>
          <a:r>
            <a:rPr kumimoji="1" lang="ja-JP" altLang="en-US" sz="1200">
              <a:solidFill>
                <a:sysClr val="windowText" lastClr="000000"/>
              </a:solidFill>
            </a:rPr>
            <a:t>万円（補助対象は</a:t>
          </a:r>
          <a:r>
            <a:rPr kumimoji="1" lang="en-US" altLang="ja-JP" sz="1200">
              <a:solidFill>
                <a:sysClr val="windowText" lastClr="000000"/>
              </a:solidFill>
            </a:rPr>
            <a:t>1/2</a:t>
          </a:r>
          <a:r>
            <a:rPr kumimoji="1" lang="ja-JP" altLang="en-US" sz="1200">
              <a:solidFill>
                <a:sysClr val="windowText" lastClr="000000"/>
              </a:solidFill>
            </a:rPr>
            <a:t>の</a:t>
          </a:r>
          <a:r>
            <a:rPr kumimoji="1" lang="en-US" altLang="ja-JP" sz="1200">
              <a:solidFill>
                <a:sysClr val="windowText" lastClr="000000"/>
              </a:solidFill>
            </a:rPr>
            <a:t>12</a:t>
          </a:r>
          <a:r>
            <a:rPr kumimoji="1" lang="ja-JP" altLang="en-US" sz="1200">
              <a:solidFill>
                <a:sysClr val="windowText" lastClr="000000"/>
              </a:solidFill>
            </a:rPr>
            <a:t>万円）、企業支援</a:t>
          </a:r>
          <a:r>
            <a:rPr kumimoji="1" lang="en-US" altLang="ja-JP" sz="1200">
              <a:solidFill>
                <a:sysClr val="windowText" lastClr="000000"/>
              </a:solidFill>
            </a:rPr>
            <a:t>24</a:t>
          </a:r>
          <a:r>
            <a:rPr kumimoji="1" lang="ja-JP" altLang="en-US" sz="1200">
              <a:solidFill>
                <a:sysClr val="windowText" lastClr="000000"/>
              </a:solidFill>
            </a:rPr>
            <a:t>万円　→　補助金額は</a:t>
          </a:r>
          <a:r>
            <a:rPr kumimoji="1" lang="en-US" altLang="ja-JP" sz="1200">
              <a:solidFill>
                <a:sysClr val="windowText" lastClr="000000"/>
              </a:solidFill>
            </a:rPr>
            <a:t>3</a:t>
          </a:r>
          <a:r>
            <a:rPr kumimoji="1" lang="ja-JP" altLang="en-US" sz="1200">
              <a:solidFill>
                <a:sysClr val="windowText" lastClr="000000"/>
              </a:solidFill>
            </a:rPr>
            <a:t>万円（補助対象</a:t>
          </a:r>
          <a:r>
            <a:rPr kumimoji="1" lang="en-US" altLang="ja-JP" sz="1200">
              <a:solidFill>
                <a:sysClr val="windowText" lastClr="000000"/>
              </a:solidFill>
            </a:rPr>
            <a:t>12</a:t>
          </a:r>
          <a:r>
            <a:rPr kumimoji="1" lang="ja-JP" altLang="en-US" sz="1200">
              <a:solidFill>
                <a:sysClr val="windowText" lastClr="000000"/>
              </a:solidFill>
            </a:rPr>
            <a:t>万円の</a:t>
          </a:r>
          <a:r>
            <a:rPr kumimoji="1" lang="en-US" altLang="ja-JP" sz="1200">
              <a:solidFill>
                <a:sysClr val="windowText" lastClr="000000"/>
              </a:solidFill>
            </a:rPr>
            <a:t>1/4</a:t>
          </a:r>
          <a:r>
            <a:rPr kumimoji="1" lang="ja-JP" altLang="en-US" sz="1200">
              <a:solidFill>
                <a:sysClr val="windowText" lastClr="000000"/>
              </a:solidFill>
            </a:rPr>
            <a:t>）</a:t>
          </a:r>
          <a:endParaRPr kumimoji="1" lang="en-US" altLang="ja-JP" sz="1200">
            <a:solidFill>
              <a:sysClr val="windowText" lastClr="000000"/>
            </a:solidFill>
          </a:endParaRPr>
        </a:p>
        <a:p>
          <a:r>
            <a:rPr kumimoji="1" lang="ja-JP" altLang="en-US" sz="1200">
              <a:solidFill>
                <a:sysClr val="windowText" lastClr="000000"/>
              </a:solidFill>
            </a:rPr>
            <a:t>従業員</a:t>
          </a:r>
          <a:r>
            <a:rPr kumimoji="1" lang="en-US" altLang="ja-JP" sz="1200">
              <a:solidFill>
                <a:sysClr val="windowText" lastClr="000000"/>
              </a:solidFill>
            </a:rPr>
            <a:t>B</a:t>
          </a:r>
          <a:r>
            <a:rPr kumimoji="1" lang="ja-JP" altLang="en-US" sz="1200">
              <a:solidFill>
                <a:sysClr val="windowText" lastClr="000000"/>
              </a:solidFill>
            </a:rPr>
            <a:t>さん：年間返済額</a:t>
          </a:r>
          <a:r>
            <a:rPr kumimoji="1" lang="en-US" altLang="ja-JP" sz="1200">
              <a:solidFill>
                <a:sysClr val="windowText" lastClr="000000"/>
              </a:solidFill>
            </a:rPr>
            <a:t>36</a:t>
          </a:r>
          <a:r>
            <a:rPr kumimoji="1" lang="ja-JP" altLang="en-US" sz="1200">
              <a:solidFill>
                <a:sysClr val="windowText" lastClr="000000"/>
              </a:solidFill>
            </a:rPr>
            <a:t>万円（補助対象は</a:t>
          </a:r>
          <a:r>
            <a:rPr kumimoji="1" lang="en-US" altLang="ja-JP" sz="1200">
              <a:solidFill>
                <a:sysClr val="windowText" lastClr="000000"/>
              </a:solidFill>
            </a:rPr>
            <a:t>1/2</a:t>
          </a:r>
          <a:r>
            <a:rPr kumimoji="1" lang="ja-JP" altLang="en-US" sz="1200">
              <a:solidFill>
                <a:sysClr val="windowText" lastClr="000000"/>
              </a:solidFill>
            </a:rPr>
            <a:t>の</a:t>
          </a:r>
          <a:r>
            <a:rPr kumimoji="1" lang="en-US" altLang="ja-JP" sz="1200">
              <a:solidFill>
                <a:sysClr val="windowText" lastClr="000000"/>
              </a:solidFill>
            </a:rPr>
            <a:t>18</a:t>
          </a:r>
          <a:r>
            <a:rPr kumimoji="1" lang="ja-JP" altLang="en-US" sz="1200">
              <a:solidFill>
                <a:sysClr val="windowText" lastClr="000000"/>
              </a:solidFill>
            </a:rPr>
            <a:t>万円）、企業支援</a:t>
          </a:r>
          <a:r>
            <a:rPr kumimoji="1" lang="en-US" altLang="ja-JP" sz="1200">
              <a:solidFill>
                <a:sysClr val="windowText" lastClr="000000"/>
              </a:solidFill>
            </a:rPr>
            <a:t>36</a:t>
          </a:r>
          <a:r>
            <a:rPr kumimoji="1" lang="ja-JP" altLang="en-US" sz="1200">
              <a:solidFill>
                <a:sysClr val="windowText" lastClr="000000"/>
              </a:solidFill>
            </a:rPr>
            <a:t>万円　</a:t>
          </a:r>
          <a:r>
            <a:rPr kumimoji="1" lang="ja-JP" altLang="en-US" sz="1200" baseline="0">
              <a:solidFill>
                <a:sysClr val="windowText" lastClr="000000"/>
              </a:solidFill>
            </a:rPr>
            <a:t> </a:t>
          </a:r>
          <a:r>
            <a:rPr kumimoji="1" lang="ja-JP" altLang="en-US" sz="1200">
              <a:solidFill>
                <a:sysClr val="windowText" lastClr="000000"/>
              </a:solidFill>
            </a:rPr>
            <a:t>→　</a:t>
          </a:r>
          <a:r>
            <a:rPr kumimoji="1" lang="ja-JP" altLang="ja-JP" sz="1200">
              <a:solidFill>
                <a:sysClr val="windowText" lastClr="000000"/>
              </a:solidFill>
              <a:effectLst/>
              <a:latin typeface="+mn-lt"/>
              <a:ea typeface="+mn-ea"/>
              <a:cs typeface="+mn-cs"/>
            </a:rPr>
            <a:t>補助金額は</a:t>
          </a:r>
          <a:r>
            <a:rPr kumimoji="1" lang="en-US" altLang="ja-JP" sz="1200">
              <a:solidFill>
                <a:sysClr val="windowText" lastClr="000000"/>
              </a:solidFill>
              <a:effectLst/>
              <a:latin typeface="+mn-lt"/>
              <a:ea typeface="+mn-ea"/>
              <a:cs typeface="+mn-cs"/>
            </a:rPr>
            <a:t>4.5</a:t>
          </a:r>
          <a:r>
            <a:rPr kumimoji="1" lang="ja-JP" altLang="ja-JP" sz="1200">
              <a:solidFill>
                <a:sysClr val="windowText" lastClr="000000"/>
              </a:solidFill>
              <a:effectLst/>
              <a:latin typeface="+mn-lt"/>
              <a:ea typeface="+mn-ea"/>
              <a:cs typeface="+mn-cs"/>
            </a:rPr>
            <a:t>万円（補助</a:t>
          </a:r>
          <a:r>
            <a:rPr kumimoji="1" lang="ja-JP" altLang="en-US" sz="1200">
              <a:solidFill>
                <a:sysClr val="windowText" lastClr="000000"/>
              </a:solidFill>
              <a:effectLst/>
              <a:latin typeface="+mn-lt"/>
              <a:ea typeface="+mn-ea"/>
              <a:cs typeface="+mn-cs"/>
            </a:rPr>
            <a:t>対象</a:t>
          </a:r>
          <a:r>
            <a:rPr kumimoji="1" lang="en-US" altLang="ja-JP" sz="1200">
              <a:solidFill>
                <a:sysClr val="windowText" lastClr="000000"/>
              </a:solidFill>
              <a:effectLst/>
              <a:latin typeface="+mn-lt"/>
              <a:ea typeface="+mn-ea"/>
              <a:cs typeface="+mn-cs"/>
            </a:rPr>
            <a:t>18</a:t>
          </a:r>
          <a:r>
            <a:rPr kumimoji="1" lang="ja-JP" altLang="ja-JP" sz="1200">
              <a:solidFill>
                <a:sysClr val="windowText" lastClr="000000"/>
              </a:solidFill>
              <a:effectLst/>
              <a:latin typeface="+mn-lt"/>
              <a:ea typeface="+mn-ea"/>
              <a:cs typeface="+mn-cs"/>
            </a:rPr>
            <a:t>万円の</a:t>
          </a:r>
          <a:r>
            <a:rPr kumimoji="1" lang="en-US" altLang="ja-JP" sz="1200">
              <a:solidFill>
                <a:sysClr val="windowText" lastClr="000000"/>
              </a:solidFill>
              <a:effectLst/>
              <a:latin typeface="+mn-lt"/>
              <a:ea typeface="+mn-ea"/>
              <a:cs typeface="+mn-cs"/>
            </a:rPr>
            <a:t>1/4</a:t>
          </a:r>
          <a:r>
            <a:rPr kumimoji="1" lang="ja-JP" altLang="ja-JP" sz="1200">
              <a:solidFill>
                <a:sysClr val="windowText" lastClr="000000"/>
              </a:solidFill>
              <a:effectLst/>
              <a:latin typeface="+mn-lt"/>
              <a:ea typeface="+mn-ea"/>
              <a:cs typeface="+mn-cs"/>
            </a:rPr>
            <a:t>）</a:t>
          </a:r>
          <a:endParaRPr kumimoji="1" lang="en-US" altLang="ja-JP" sz="1200">
            <a:solidFill>
              <a:sysClr val="windowText" lastClr="000000"/>
            </a:solidFill>
            <a:effectLst/>
            <a:latin typeface="+mn-lt"/>
            <a:ea typeface="+mn-ea"/>
            <a:cs typeface="+mn-cs"/>
          </a:endParaRPr>
        </a:p>
        <a:p>
          <a:r>
            <a:rPr kumimoji="1" lang="ja-JP" altLang="en-US" sz="1200" b="1" u="none">
              <a:solidFill>
                <a:sysClr val="windowText" lastClr="000000"/>
              </a:solidFill>
              <a:effectLst/>
              <a:latin typeface="+mn-lt"/>
              <a:ea typeface="+mn-ea"/>
              <a:cs typeface="+mn-cs"/>
            </a:rPr>
            <a:t>（例２）従業員返還額の</a:t>
          </a:r>
          <a:r>
            <a:rPr kumimoji="1" lang="ja-JP" altLang="en-US" sz="1200" b="1" u="sng">
              <a:solidFill>
                <a:sysClr val="windowText" lastClr="000000"/>
              </a:solidFill>
              <a:effectLst/>
              <a:latin typeface="+mn-lt"/>
              <a:ea typeface="+mn-ea"/>
              <a:cs typeface="+mn-cs"/>
            </a:rPr>
            <a:t>半額を支援</a:t>
          </a:r>
          <a:r>
            <a:rPr kumimoji="1" lang="ja-JP" altLang="en-US" sz="1200" b="1" u="none">
              <a:solidFill>
                <a:sysClr val="windowText" lastClr="000000"/>
              </a:solidFill>
              <a:effectLst/>
              <a:latin typeface="+mn-lt"/>
              <a:ea typeface="+mn-ea"/>
              <a:cs typeface="+mn-cs"/>
            </a:rPr>
            <a:t>する場合</a:t>
          </a:r>
          <a:endParaRPr kumimoji="1" lang="en-US" altLang="ja-JP" sz="1200" b="1"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従業員</a:t>
          </a:r>
          <a:r>
            <a:rPr lang="en-US" altLang="ja-JP" sz="1200">
              <a:solidFill>
                <a:sysClr val="windowText" lastClr="000000"/>
              </a:solidFill>
              <a:effectLst/>
            </a:rPr>
            <a:t>C</a:t>
          </a:r>
          <a:r>
            <a:rPr lang="ja-JP" altLang="en-US" sz="1200">
              <a:solidFill>
                <a:sysClr val="windowText" lastClr="000000"/>
              </a:solidFill>
              <a:effectLst/>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　→　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a:t>
          </a:r>
          <a:r>
            <a:rPr kumimoji="1" lang="ja-JP" altLang="ja-JP" sz="1200" b="0" i="0" baseline="0">
              <a:solidFill>
                <a:sysClr val="windowText" lastClr="000000"/>
              </a:solidFill>
              <a:effectLst/>
              <a:latin typeface="+mn-lt"/>
              <a:ea typeface="+mn-ea"/>
              <a:cs typeface="+mn-cs"/>
            </a:rPr>
            <a:t>企業</a:t>
          </a:r>
          <a:r>
            <a:rPr kumimoji="1" lang="ja-JP" altLang="en-US" sz="1200" b="0" i="0" baseline="0">
              <a:solidFill>
                <a:sysClr val="windowText" lastClr="000000"/>
              </a:solidFill>
              <a:effectLst/>
              <a:latin typeface="+mn-lt"/>
              <a:ea typeface="+mn-ea"/>
              <a:cs typeface="+mn-cs"/>
            </a:rPr>
            <a:t>支援及び</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補助対象</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a:t>
          </a:r>
          <a:endParaRPr lang="en-US" altLang="ja-JP" sz="12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従業員</a:t>
          </a:r>
          <a:r>
            <a:rPr lang="en-US" altLang="ja-JP" sz="1200">
              <a:solidFill>
                <a:sysClr val="windowText" lastClr="000000"/>
              </a:solidFill>
              <a:effectLst/>
            </a:rPr>
            <a:t>D</a:t>
          </a:r>
          <a:r>
            <a:rPr lang="ja-JP" altLang="en-US" sz="1200">
              <a:solidFill>
                <a:sysClr val="windowText" lastClr="000000"/>
              </a:solidFill>
              <a:effectLst/>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の９万円）、企業支援９万円　→　</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2.25</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万円（補助</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対象</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a:t>
          </a:r>
          <a:endParaRPr lang="en-US" altLang="ja-JP" sz="1200">
            <a:solidFill>
              <a:sysClr val="windowText" lastClr="000000"/>
            </a:solidFill>
            <a:effectLst/>
          </a:endParaRPr>
        </a:p>
        <a:p>
          <a:r>
            <a:rPr lang="ja-JP" altLang="en-US" sz="1200" b="1" u="none">
              <a:solidFill>
                <a:sysClr val="windowText" lastClr="000000"/>
              </a:solidFill>
              <a:effectLst/>
            </a:rPr>
            <a:t>（例３）従業員返還額の</a:t>
          </a:r>
          <a:r>
            <a:rPr lang="en-US" altLang="ja-JP" sz="1200" b="1" u="sng">
              <a:solidFill>
                <a:sysClr val="windowText" lastClr="000000"/>
              </a:solidFill>
              <a:effectLst/>
            </a:rPr>
            <a:t>1/3</a:t>
          </a:r>
          <a:r>
            <a:rPr lang="ja-JP" altLang="en-US" sz="1200" b="1" u="sng">
              <a:solidFill>
                <a:sysClr val="windowText" lastClr="000000"/>
              </a:solidFill>
              <a:effectLst/>
            </a:rPr>
            <a:t>を支援</a:t>
          </a:r>
          <a:r>
            <a:rPr lang="ja-JP" altLang="en-US" sz="1200" b="1" u="none">
              <a:solidFill>
                <a:sysClr val="windowText" lastClr="000000"/>
              </a:solidFill>
              <a:effectLst/>
            </a:rPr>
            <a:t>する場合</a:t>
          </a:r>
          <a:endParaRPr lang="en-US" altLang="ja-JP" sz="1200" b="1" u="none">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従業員</a:t>
          </a:r>
          <a:r>
            <a:rPr lang="en-US" altLang="ja-JP" sz="1200">
              <a:solidFill>
                <a:sysClr val="windowText" lastClr="000000"/>
              </a:solidFill>
              <a:effectLst/>
            </a:rPr>
            <a:t>E</a:t>
          </a:r>
          <a:r>
            <a:rPr lang="ja-JP" altLang="en-US" sz="1200">
              <a:solidFill>
                <a:sysClr val="windowText" lastClr="000000"/>
              </a:solidFill>
              <a:effectLst/>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　→　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rPr>
            <a:t>従業員</a:t>
          </a:r>
          <a:r>
            <a:rPr lang="en-US" altLang="ja-JP" sz="1200">
              <a:solidFill>
                <a:sysClr val="windowText" lastClr="000000"/>
              </a:solidFill>
              <a:effectLst/>
            </a:rPr>
            <a:t>F</a:t>
          </a:r>
          <a:r>
            <a:rPr lang="ja-JP" altLang="en-US" sz="1200">
              <a:solidFill>
                <a:sysClr val="windowText" lastClr="000000"/>
              </a:solidFill>
              <a:effectLst/>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の９万円）、企業支援６万円　→　</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1.5</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u="none">
              <a:solidFill>
                <a:sysClr val="windowText" lastClr="000000"/>
              </a:solidFill>
              <a:effectLst/>
              <a:latin typeface="+mn-lt"/>
              <a:ea typeface="+mn-ea"/>
              <a:cs typeface="+mn-cs"/>
            </a:rPr>
            <a:t>（例</a:t>
          </a:r>
          <a:r>
            <a:rPr kumimoji="1" lang="ja-JP" altLang="en-US" sz="1200" b="1" u="none">
              <a:solidFill>
                <a:sysClr val="windowText" lastClr="000000"/>
              </a:solidFill>
              <a:effectLst/>
              <a:latin typeface="+mn-lt"/>
              <a:ea typeface="+mn-ea"/>
              <a:cs typeface="+mn-cs"/>
            </a:rPr>
            <a:t>４</a:t>
          </a:r>
          <a:r>
            <a:rPr kumimoji="1" lang="ja-JP" altLang="ja-JP" sz="1200" b="1" u="none">
              <a:solidFill>
                <a:sysClr val="windowText" lastClr="000000"/>
              </a:solidFill>
              <a:effectLst/>
              <a:latin typeface="+mn-lt"/>
              <a:ea typeface="+mn-ea"/>
              <a:cs typeface="+mn-cs"/>
            </a:rPr>
            <a:t>）従業員返還額</a:t>
          </a:r>
          <a:r>
            <a:rPr kumimoji="1" lang="ja-JP" altLang="en-US" sz="1200" b="1" u="none">
              <a:solidFill>
                <a:sysClr val="windowText" lastClr="000000"/>
              </a:solidFill>
              <a:effectLst/>
              <a:latin typeface="+mn-lt"/>
              <a:ea typeface="+mn-ea"/>
              <a:cs typeface="+mn-cs"/>
            </a:rPr>
            <a:t>にかかわらず</a:t>
          </a:r>
          <a:r>
            <a:rPr kumimoji="1" lang="ja-JP" altLang="en-US" sz="1200" b="1" u="sng">
              <a:solidFill>
                <a:sysClr val="windowText" lastClr="000000"/>
              </a:solidFill>
              <a:effectLst/>
              <a:latin typeface="+mn-lt"/>
              <a:ea typeface="+mn-ea"/>
              <a:cs typeface="+mn-cs"/>
            </a:rPr>
            <a:t>毎月定額（１万円）を</a:t>
          </a:r>
          <a:r>
            <a:rPr kumimoji="1" lang="ja-JP" altLang="ja-JP" sz="1200" b="1" u="sng">
              <a:solidFill>
                <a:sysClr val="windowText" lastClr="000000"/>
              </a:solidFill>
              <a:effectLst/>
              <a:latin typeface="+mn-lt"/>
              <a:ea typeface="+mn-ea"/>
              <a:cs typeface="+mn-cs"/>
            </a:rPr>
            <a:t>支援</a:t>
          </a:r>
          <a:r>
            <a:rPr kumimoji="1" lang="ja-JP" altLang="ja-JP" sz="1200" b="1" u="none">
              <a:solidFill>
                <a:sysClr val="windowText" lastClr="000000"/>
              </a:solidFill>
              <a:effectLst/>
              <a:latin typeface="+mn-lt"/>
              <a:ea typeface="+mn-ea"/>
              <a:cs typeface="+mn-cs"/>
            </a:rPr>
            <a:t>する場合</a:t>
          </a:r>
          <a:endParaRPr lang="ja-JP" altLang="ja-JP" sz="1400" b="1" u="none">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a:solidFill>
                <a:sysClr val="windowText" lastClr="000000"/>
              </a:solidFill>
              <a:effectLst/>
              <a:latin typeface="+mn-lt"/>
              <a:ea typeface="+mn-ea"/>
              <a:cs typeface="+mn-cs"/>
            </a:rPr>
            <a:t>従業員</a:t>
          </a:r>
          <a:r>
            <a:rPr lang="en-US" altLang="ja-JP" sz="1200">
              <a:solidFill>
                <a:sysClr val="windowText" lastClr="000000"/>
              </a:solidFill>
              <a:effectLst/>
              <a:latin typeface="+mn-lt"/>
              <a:ea typeface="+mn-ea"/>
              <a:cs typeface="+mn-cs"/>
            </a:rPr>
            <a:t>G</a:t>
          </a:r>
          <a:r>
            <a:rPr lang="ja-JP" altLang="ja-JP" sz="1200">
              <a:solidFill>
                <a:sysClr val="windowText" lastClr="000000"/>
              </a:solidFill>
              <a:effectLst/>
              <a:latin typeface="+mn-lt"/>
              <a:ea typeface="+mn-ea"/>
              <a:cs typeface="+mn-cs"/>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　→　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a:t>
          </a:r>
          <a:endParaRPr lang="ja-JP" altLang="ja-JP" sz="14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ysClr val="windowText" lastClr="000000"/>
              </a:solidFill>
              <a:effectLst/>
              <a:latin typeface="+mn-lt"/>
              <a:ea typeface="+mn-ea"/>
              <a:cs typeface="+mn-cs"/>
            </a:rPr>
            <a:t>従業員</a:t>
          </a:r>
          <a:r>
            <a:rPr lang="en-US" altLang="ja-JP" sz="1200">
              <a:solidFill>
                <a:sysClr val="windowText" lastClr="000000"/>
              </a:solidFill>
              <a:effectLst/>
              <a:latin typeface="+mn-lt"/>
              <a:ea typeface="+mn-ea"/>
              <a:cs typeface="+mn-cs"/>
            </a:rPr>
            <a:t>H</a:t>
          </a:r>
          <a:r>
            <a:rPr lang="ja-JP" altLang="ja-JP" sz="1200">
              <a:solidFill>
                <a:sysClr val="windowText" lastClr="000000"/>
              </a:solidFill>
              <a:effectLst/>
              <a:latin typeface="+mn-lt"/>
              <a:ea typeface="+mn-ea"/>
              <a:cs typeface="+mn-cs"/>
            </a:rPr>
            <a:t>さん：</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年間返済額</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万円（補助対象は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の９万円）、企業支援</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万円　→　</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補助金額は</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2.25</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補助対象</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万円の</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a:t>
          </a:r>
          <a:endParaRPr lang="ja-JP" altLang="ja-JP" sz="1400">
            <a:solidFill>
              <a:sysClr val="windowText" lastClr="000000"/>
            </a:solidFill>
            <a:effectLst/>
          </a:endParaRPr>
        </a:p>
        <a:p>
          <a:r>
            <a:rPr lang="ja-JP" altLang="en-US" sz="1200">
              <a:solidFill>
                <a:sysClr val="windowText" lastClr="000000"/>
              </a:solidFill>
              <a:effectLst/>
            </a:rPr>
            <a:t>従業員</a:t>
          </a:r>
          <a:r>
            <a:rPr lang="en-US" altLang="ja-JP" sz="1200">
              <a:solidFill>
                <a:sysClr val="windowText" lastClr="000000"/>
              </a:solidFill>
              <a:effectLst/>
            </a:rPr>
            <a:t>I</a:t>
          </a:r>
          <a:r>
            <a:rPr lang="ja-JP" altLang="en-US" sz="1200">
              <a:solidFill>
                <a:sysClr val="windowText" lastClr="000000"/>
              </a:solidFill>
              <a:effectLst/>
            </a:rPr>
            <a:t>さん：年間返済額</a:t>
          </a:r>
          <a:r>
            <a:rPr lang="en-US" altLang="ja-JP" sz="1200">
              <a:solidFill>
                <a:sysClr val="windowText" lastClr="000000"/>
              </a:solidFill>
              <a:effectLst/>
            </a:rPr>
            <a:t>12</a:t>
          </a:r>
          <a:r>
            <a:rPr lang="ja-JP" altLang="en-US" sz="1200">
              <a:solidFill>
                <a:sysClr val="windowText" lastClr="000000"/>
              </a:solidFill>
              <a:effectLst/>
            </a:rPr>
            <a:t>万円（補助対象は</a:t>
          </a:r>
          <a:r>
            <a:rPr lang="en-US" altLang="ja-JP" sz="1200">
              <a:solidFill>
                <a:sysClr val="windowText" lastClr="000000"/>
              </a:solidFill>
              <a:effectLst/>
            </a:rPr>
            <a:t>1/2</a:t>
          </a:r>
          <a:r>
            <a:rPr lang="ja-JP" altLang="en-US" sz="1200">
              <a:solidFill>
                <a:sysClr val="windowText" lastClr="000000"/>
              </a:solidFill>
              <a:effectLst/>
            </a:rPr>
            <a:t>の６万円）、企業支援</a:t>
          </a:r>
          <a:r>
            <a:rPr lang="en-US" altLang="ja-JP" sz="1200">
              <a:solidFill>
                <a:sysClr val="windowText" lastClr="000000"/>
              </a:solidFill>
              <a:effectLst/>
            </a:rPr>
            <a:t>12</a:t>
          </a:r>
          <a:r>
            <a:rPr lang="ja-JP" altLang="en-US" sz="1200">
              <a:solidFill>
                <a:sysClr val="windowText" lastClr="000000"/>
              </a:solidFill>
              <a:effectLst/>
            </a:rPr>
            <a:t>万円　→　補助金額は</a:t>
          </a:r>
          <a:r>
            <a:rPr lang="en-US" altLang="ja-JP" sz="1200">
              <a:solidFill>
                <a:sysClr val="windowText" lastClr="000000"/>
              </a:solidFill>
              <a:effectLst/>
            </a:rPr>
            <a:t>1.5</a:t>
          </a:r>
          <a:r>
            <a:rPr lang="ja-JP" altLang="en-US" sz="1200">
              <a:solidFill>
                <a:sysClr val="windowText" lastClr="000000"/>
              </a:solidFill>
              <a:effectLst/>
            </a:rPr>
            <a:t>万円（補助対象</a:t>
          </a:r>
          <a:r>
            <a:rPr lang="en-US" altLang="ja-JP" sz="1200">
              <a:solidFill>
                <a:sysClr val="windowText" lastClr="000000"/>
              </a:solidFill>
              <a:effectLst/>
            </a:rPr>
            <a:t>6</a:t>
          </a:r>
          <a:r>
            <a:rPr lang="ja-JP" altLang="en-US" sz="1200">
              <a:solidFill>
                <a:sysClr val="windowText" lastClr="000000"/>
              </a:solidFill>
              <a:effectLst/>
            </a:rPr>
            <a:t>万円の</a:t>
          </a:r>
          <a:r>
            <a:rPr lang="en-US" altLang="ja-JP" sz="1200">
              <a:solidFill>
                <a:sysClr val="windowText" lastClr="000000"/>
              </a:solidFill>
              <a:effectLst/>
            </a:rPr>
            <a:t>1/4</a:t>
          </a:r>
          <a:r>
            <a:rPr lang="ja-JP" altLang="en-US" sz="1200">
              <a:solidFill>
                <a:sysClr val="windowText" lastClr="000000"/>
              </a:solidFill>
              <a:effectLst/>
            </a:rPr>
            <a:t>）</a:t>
          </a:r>
          <a:endParaRPr lang="en-US" altLang="ja-JP" sz="1200">
            <a:solidFill>
              <a:sysClr val="windowText" lastClr="000000"/>
            </a:solidFill>
            <a:effectLst/>
          </a:endParaRPr>
        </a:p>
        <a:p>
          <a:endParaRPr kumimoji="1" lang="en-US" altLang="ja-JP" sz="1200" b="1" i="0" u="none" strike="noStrike" kern="0" cap="none" spc="0" normalizeH="0" baseline="0" noProof="0">
            <a:ln>
              <a:noFill/>
            </a:ln>
            <a:solidFill>
              <a:sysClr val="windowText" lastClr="000000"/>
            </a:solidFill>
            <a:effectLst/>
            <a:uLnTx/>
            <a:uFillTx/>
            <a:latin typeface="+mn-lt"/>
            <a:ea typeface="+mn-ea"/>
            <a:cs typeface="+mn-cs"/>
          </a:endParaRPr>
        </a:p>
        <a:p>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年度途中で支援開始</a:t>
          </a:r>
          <a:r>
            <a:rPr kumimoji="1" lang="ja-JP" altLang="ja-JP" sz="1200" b="1" i="0" u="none" strike="noStrike" kern="0" cap="none" spc="0" normalizeH="0" baseline="0" noProof="0">
              <a:ln>
                <a:noFill/>
              </a:ln>
              <a:solidFill>
                <a:sysClr val="windowText" lastClr="000000"/>
              </a:solidFill>
              <a:effectLst/>
              <a:uLnTx/>
              <a:uFillTx/>
              <a:latin typeface="+mn-lt"/>
              <a:ea typeface="+mn-ea"/>
              <a:cs typeface="+mn-cs"/>
            </a:rPr>
            <a:t>する場合</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の補助額算定方法</a:t>
          </a:r>
          <a:endParaRPr kumimoji="1" lang="en-US" altLang="ja-JP" sz="1200" b="1" i="0" u="none" strike="noStrike" kern="0" cap="none" spc="0" normalizeH="0" baseline="0" noProof="0">
            <a:ln>
              <a:noFill/>
            </a:ln>
            <a:solidFill>
              <a:sysClr val="windowText" lastClr="000000"/>
            </a:solidFill>
            <a:effectLst/>
            <a:uLnTx/>
            <a:uFillTx/>
            <a:latin typeface="+mn-lt"/>
            <a:ea typeface="+mn-ea"/>
            <a:cs typeface="+mn-cs"/>
          </a:endParaRPr>
        </a:p>
        <a:p>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例）年間返済額</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18</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万円の従業員に対し、毎月１万円の支援を行う場合</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６月から開始した場合、補助対象は</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の９万円、企業支援</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10</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万円（</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6</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3</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月分）　→　補助金額は</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2.25</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万円</a:t>
          </a:r>
          <a:r>
            <a:rPr lang="ja-JP" altLang="ja-JP" sz="1200">
              <a:solidFill>
                <a:sysClr val="windowText" lastClr="000000"/>
              </a:solidFill>
              <a:effectLst/>
              <a:latin typeface="+mn-lt"/>
              <a:ea typeface="+mn-ea"/>
              <a:cs typeface="+mn-cs"/>
            </a:rPr>
            <a:t>（補助対象</a:t>
          </a:r>
          <a:r>
            <a:rPr lang="ja-JP" altLang="en-US" sz="1200">
              <a:solidFill>
                <a:sysClr val="windowText" lastClr="000000"/>
              </a:solidFill>
              <a:effectLst/>
              <a:latin typeface="+mn-lt"/>
              <a:ea typeface="+mn-ea"/>
              <a:cs typeface="+mn-cs"/>
            </a:rPr>
            <a:t>９</a:t>
          </a:r>
          <a:r>
            <a:rPr lang="ja-JP" altLang="ja-JP" sz="1200">
              <a:solidFill>
                <a:sysClr val="windowText" lastClr="000000"/>
              </a:solidFill>
              <a:effectLst/>
              <a:latin typeface="+mn-lt"/>
              <a:ea typeface="+mn-ea"/>
              <a:cs typeface="+mn-cs"/>
            </a:rPr>
            <a:t>万円の</a:t>
          </a:r>
          <a:r>
            <a:rPr lang="en-US" altLang="ja-JP" sz="1200">
              <a:solidFill>
                <a:sysClr val="windowText" lastClr="000000"/>
              </a:solidFill>
              <a:effectLst/>
              <a:latin typeface="+mn-lt"/>
              <a:ea typeface="+mn-ea"/>
              <a:cs typeface="+mn-cs"/>
            </a:rPr>
            <a:t>1/4</a:t>
          </a:r>
          <a:r>
            <a:rPr lang="ja-JP" altLang="ja-JP" sz="1200">
              <a:solidFill>
                <a:sysClr val="windowText" lastClr="000000"/>
              </a:solidFill>
              <a:effectLst/>
              <a:latin typeface="+mn-lt"/>
              <a:ea typeface="+mn-ea"/>
              <a:cs typeface="+mn-cs"/>
            </a:rPr>
            <a:t>）</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月から開始した場合、</a:t>
          </a:r>
          <a:r>
            <a:rPr lang="ja-JP" altLang="ja-JP" sz="1200" b="0" i="0" baseline="0">
              <a:solidFill>
                <a:sysClr val="windowText" lastClr="000000"/>
              </a:solidFill>
              <a:effectLst/>
              <a:latin typeface="+mn-lt"/>
              <a:ea typeface="+mn-ea"/>
              <a:cs typeface="+mn-cs"/>
            </a:rPr>
            <a:t>補助対象は</a:t>
          </a:r>
          <a:r>
            <a:rPr lang="en-US" altLang="ja-JP" sz="1200" b="0" i="0" baseline="0">
              <a:solidFill>
                <a:sysClr val="windowText" lastClr="000000"/>
              </a:solidFill>
              <a:effectLst/>
              <a:latin typeface="+mn-lt"/>
              <a:ea typeface="+mn-ea"/>
              <a:cs typeface="+mn-cs"/>
            </a:rPr>
            <a:t>1/2</a:t>
          </a:r>
          <a:r>
            <a:rPr lang="ja-JP" altLang="ja-JP" sz="1200" b="0" i="0" baseline="0">
              <a:solidFill>
                <a:sysClr val="windowText" lastClr="000000"/>
              </a:solidFill>
              <a:effectLst/>
              <a:latin typeface="+mn-lt"/>
              <a:ea typeface="+mn-ea"/>
              <a:cs typeface="+mn-cs"/>
            </a:rPr>
            <a:t>の９万円</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a:t>
          </a:r>
          <a:r>
            <a:rPr lang="ja-JP" altLang="ja-JP" sz="1200" b="0" i="0" baseline="0">
              <a:solidFill>
                <a:sysClr val="windowText" lastClr="000000"/>
              </a:solidFill>
              <a:effectLst/>
              <a:latin typeface="+mn-lt"/>
              <a:ea typeface="+mn-ea"/>
              <a:cs typeface="+mn-cs"/>
            </a:rPr>
            <a:t>企業支援</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4</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万円（</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12</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3</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月分）　→　補助金額は</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1</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万円</a:t>
          </a:r>
          <a:r>
            <a:rPr lang="ja-JP"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企業支援</a:t>
          </a:r>
          <a:r>
            <a:rPr lang="en-US" altLang="ja-JP" sz="1200">
              <a:solidFill>
                <a:sysClr val="windowText" lastClr="000000"/>
              </a:solidFill>
              <a:effectLst/>
              <a:latin typeface="+mn-lt"/>
              <a:ea typeface="+mn-ea"/>
              <a:cs typeface="+mn-cs"/>
            </a:rPr>
            <a:t>4</a:t>
          </a:r>
          <a:r>
            <a:rPr lang="ja-JP" altLang="ja-JP" sz="1200">
              <a:solidFill>
                <a:sysClr val="windowText" lastClr="000000"/>
              </a:solidFill>
              <a:effectLst/>
              <a:latin typeface="+mn-lt"/>
              <a:ea typeface="+mn-ea"/>
              <a:cs typeface="+mn-cs"/>
            </a:rPr>
            <a:t>万円の</a:t>
          </a:r>
          <a:r>
            <a:rPr lang="en-US" altLang="ja-JP" sz="1200">
              <a:solidFill>
                <a:sysClr val="windowText" lastClr="000000"/>
              </a:solidFill>
              <a:effectLst/>
              <a:latin typeface="+mn-lt"/>
              <a:ea typeface="+mn-ea"/>
              <a:cs typeface="+mn-cs"/>
            </a:rPr>
            <a:t>1/4</a:t>
          </a:r>
          <a:r>
            <a:rPr lang="ja-JP"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68036</xdr:colOff>
      <xdr:row>0</xdr:row>
      <xdr:rowOff>136072</xdr:rowOff>
    </xdr:from>
    <xdr:to>
      <xdr:col>22</xdr:col>
      <xdr:colOff>623298</xdr:colOff>
      <xdr:row>5</xdr:row>
      <xdr:rowOff>387291</xdr:rowOff>
    </xdr:to>
    <xdr:sp macro="" textlink="">
      <xdr:nvSpPr>
        <xdr:cNvPr id="9" name="正方形/長方形 8">
          <a:extLst>
            <a:ext uri="{FF2B5EF4-FFF2-40B4-BE49-F238E27FC236}">
              <a16:creationId xmlns:a16="http://schemas.microsoft.com/office/drawing/2014/main" id="{2385A8AF-B747-46DE-8448-7AA8280314A0}"/>
            </a:ext>
          </a:extLst>
        </xdr:cNvPr>
        <xdr:cNvSpPr/>
      </xdr:nvSpPr>
      <xdr:spPr>
        <a:xfrm>
          <a:off x="9212036" y="136072"/>
          <a:ext cx="9399905" cy="2305898"/>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「２　支援計画」作成のポイント</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ysClr val="windowText" lastClr="000000"/>
              </a:solidFill>
            </a:rPr>
            <a:t>申請年度の奨学金返還予定総額</a:t>
          </a:r>
          <a:r>
            <a:rPr kumimoji="1" lang="ja-JP" altLang="en-US" sz="1200">
              <a:solidFill>
                <a:sysClr val="windowText" lastClr="000000"/>
              </a:solidFill>
            </a:rPr>
            <a:t>は、年度途中の申請でも１年分として記載して下さい、また、複数の奨学金を同時に返還している場合は合算して下さい。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ysClr val="windowText" lastClr="000000"/>
              </a:solidFill>
            </a:rPr>
            <a:t>手当等の年間支給予定額</a:t>
          </a:r>
          <a:r>
            <a:rPr kumimoji="1" lang="ja-JP" altLang="en-US" sz="1200">
              <a:solidFill>
                <a:sysClr val="windowText" lastClr="000000"/>
              </a:solidFill>
            </a:rPr>
            <a:t>は申請した月以降の年度内で支給する額を記載して下さい（</a:t>
          </a:r>
          <a:r>
            <a:rPr kumimoji="1" lang="en-US" altLang="ja-JP" sz="1200">
              <a:solidFill>
                <a:sysClr val="windowText" lastClr="000000"/>
              </a:solidFill>
            </a:rPr>
            <a:t>※</a:t>
          </a:r>
          <a:r>
            <a:rPr kumimoji="1" lang="ja-JP" altLang="en-US" sz="1200">
              <a:solidFill>
                <a:sysClr val="windowText" lastClr="000000"/>
              </a:solidFill>
            </a:rPr>
            <a:t>年度途中に申請する場合は申請以降に支給する額を記載）。</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ysClr val="windowText" lastClr="000000"/>
              </a:solidFill>
            </a:rPr>
            <a:t>補助金申請額</a:t>
          </a:r>
          <a:r>
            <a:rPr kumimoji="1" lang="ja-JP" altLang="en-US" sz="1200">
              <a:solidFill>
                <a:sysClr val="windowText" lastClr="000000"/>
              </a:solidFill>
            </a:rPr>
            <a:t>は自動で算出されます。</a:t>
          </a:r>
          <a:endParaRPr kumimoji="1" lang="en-US" altLang="ja-JP" sz="1200">
            <a:solidFill>
              <a:sysClr val="windowText" lastClr="000000"/>
            </a:solidFill>
          </a:endParaRPr>
        </a:p>
        <a:p>
          <a:pPr algn="l"/>
          <a:r>
            <a:rPr kumimoji="1" lang="ja-JP" altLang="en-US" sz="1200">
              <a:solidFill>
                <a:sysClr val="windowText" lastClr="000000"/>
              </a:solidFill>
            </a:rPr>
            <a:t>　従業員の年間返済額（毎月返済額</a:t>
          </a:r>
          <a:r>
            <a:rPr kumimoji="1" lang="en-US" altLang="ja-JP" sz="1200">
              <a:solidFill>
                <a:sysClr val="windowText" lastClr="000000"/>
              </a:solidFill>
            </a:rPr>
            <a:t>×12</a:t>
          </a:r>
          <a:r>
            <a:rPr kumimoji="1" lang="ja-JP" altLang="en-US" sz="1200">
              <a:solidFill>
                <a:sysClr val="windowText" lastClr="000000"/>
              </a:solidFill>
            </a:rPr>
            <a:t>ヶ月）に</a:t>
          </a:r>
          <a:r>
            <a:rPr kumimoji="1" lang="en-US" altLang="ja-JP" sz="1200">
              <a:solidFill>
                <a:sysClr val="windowText" lastClr="000000"/>
              </a:solidFill>
            </a:rPr>
            <a:t>1/2</a:t>
          </a:r>
          <a:r>
            <a:rPr kumimoji="1" lang="ja-JP" altLang="en-US" sz="1200">
              <a:solidFill>
                <a:sysClr val="windowText" lastClr="000000"/>
              </a:solidFill>
            </a:rPr>
            <a:t>を掛けて補助対象となる額を算出①、手当等の年間支給予定額を算出②、①と②のうち低い額に対して</a:t>
          </a:r>
          <a:r>
            <a:rPr kumimoji="1" lang="en-US" altLang="ja-JP" sz="1200">
              <a:solidFill>
                <a:sysClr val="windowText" lastClr="000000"/>
              </a:solidFill>
            </a:rPr>
            <a:t>1/4</a:t>
          </a:r>
          <a:r>
            <a:rPr kumimoji="1" lang="ja-JP" altLang="en-US" sz="1200">
              <a:solidFill>
                <a:sysClr val="windowText" lastClr="000000"/>
              </a:solidFill>
            </a:rPr>
            <a:t>を掛けた額と上限額</a:t>
          </a:r>
          <a:r>
            <a:rPr kumimoji="1" lang="en-US" altLang="ja-JP" sz="1200">
              <a:solidFill>
                <a:sysClr val="windowText" lastClr="000000"/>
              </a:solidFill>
            </a:rPr>
            <a:t>4.5</a:t>
          </a:r>
          <a:r>
            <a:rPr kumimoji="1" lang="ja-JP" altLang="en-US" sz="1200">
              <a:solidFill>
                <a:sysClr val="windowText" lastClr="000000"/>
              </a:solidFill>
            </a:rPr>
            <a:t>万円を比較し、低い額が市の補助金額となります。</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3:I42"/>
  <sheetViews>
    <sheetView view="pageBreakPreview" zoomScaleNormal="100" zoomScaleSheetLayoutView="100" workbookViewId="0">
      <selection activeCell="F13" sqref="F13:G13"/>
    </sheetView>
  </sheetViews>
  <sheetFormatPr defaultRowHeight="14.25" x14ac:dyDescent="0.4"/>
  <cols>
    <col min="1" max="1" width="5.75" style="39" customWidth="1"/>
    <col min="2" max="2" width="16.25" style="39" customWidth="1"/>
    <col min="3" max="3" width="16.375" style="39" customWidth="1"/>
    <col min="4" max="4" width="5.5" style="39" customWidth="1"/>
    <col min="5" max="5" width="19.5" style="39" customWidth="1"/>
    <col min="6" max="6" width="12.25" style="39" customWidth="1"/>
    <col min="7" max="7" width="10.75" style="39" customWidth="1"/>
    <col min="8" max="8" width="4.625" style="39" customWidth="1"/>
    <col min="9" max="16384" width="9" style="39"/>
  </cols>
  <sheetData>
    <row r="3" spans="2:9" x14ac:dyDescent="0.4">
      <c r="B3" s="39" t="s">
        <v>56</v>
      </c>
      <c r="E3" s="40"/>
    </row>
    <row r="4" spans="2:9" ht="18.75" customHeight="1" x14ac:dyDescent="0.4">
      <c r="E4" s="41"/>
      <c r="F4" s="52">
        <f>入力用①!C4</f>
        <v>0</v>
      </c>
      <c r="G4" s="52"/>
      <c r="H4" s="52"/>
    </row>
    <row r="5" spans="2:9" x14ac:dyDescent="0.4">
      <c r="E5" s="40"/>
    </row>
    <row r="6" spans="2:9" x14ac:dyDescent="0.4">
      <c r="E6" s="40"/>
    </row>
    <row r="7" spans="2:9" x14ac:dyDescent="0.4">
      <c r="B7" s="39" t="s">
        <v>65</v>
      </c>
      <c r="E7" s="42"/>
    </row>
    <row r="8" spans="2:9" x14ac:dyDescent="0.4">
      <c r="E8" s="42"/>
    </row>
    <row r="9" spans="2:9" x14ac:dyDescent="0.4">
      <c r="E9" s="42"/>
    </row>
    <row r="10" spans="2:9" x14ac:dyDescent="0.4">
      <c r="E10" s="43" t="s">
        <v>57</v>
      </c>
      <c r="F10" s="54">
        <f>入力用①!C6</f>
        <v>0</v>
      </c>
      <c r="G10" s="54"/>
      <c r="H10" s="44"/>
    </row>
    <row r="11" spans="2:9" x14ac:dyDescent="0.4">
      <c r="E11" s="43" t="str">
        <f>IF(入力用①!$C$7="","事業者名","")</f>
        <v>事業者名</v>
      </c>
      <c r="F11" s="54">
        <f>IF(入力用①!$C$7="",入力用①!$C$5,入力用①!C7)</f>
        <v>0</v>
      </c>
      <c r="G11" s="54"/>
      <c r="H11" s="44"/>
    </row>
    <row r="12" spans="2:9" x14ac:dyDescent="0.4">
      <c r="E12" s="43" t="str">
        <f>IF(入力用①!$C$7="","代表者の役職・氏名","事業者名")</f>
        <v>代表者の役職・氏名</v>
      </c>
      <c r="F12" s="54" t="str">
        <f>IF(入力用①!$C$7="",入力用①!$C$8&amp;"　"&amp;入力用①!$C$9,入力用①!C5)</f>
        <v>　</v>
      </c>
      <c r="G12" s="54"/>
      <c r="H12" s="43" t="str">
        <f>IF(入力用①!$C$7="","印","　")</f>
        <v>印</v>
      </c>
    </row>
    <row r="13" spans="2:9" x14ac:dyDescent="0.4">
      <c r="E13" s="43" t="str">
        <f>IF(入力用①!$C$7="","連絡先","代表者の役職・氏名")</f>
        <v>連絡先</v>
      </c>
      <c r="F13" s="53">
        <f>IF(入力用①!$C$7="",入力用①!C10,入力用①!$C$8&amp;"　"&amp;入力用①!$C$9)</f>
        <v>0</v>
      </c>
      <c r="G13" s="53"/>
      <c r="H13" s="43" t="str">
        <f>IF(入力用①!$C$7=""," ","印")</f>
        <v xml:space="preserve"> </v>
      </c>
      <c r="I13" s="43"/>
    </row>
    <row r="14" spans="2:9" x14ac:dyDescent="0.4">
      <c r="E14" s="43" t="str">
        <f>IF(入力用①!$C$7="","","連絡先")</f>
        <v/>
      </c>
      <c r="F14" s="53" t="str">
        <f>IF(入力用①!$C$7="","",入力用①!$C$10)</f>
        <v/>
      </c>
      <c r="G14" s="53"/>
      <c r="H14" s="43"/>
    </row>
    <row r="15" spans="2:9" ht="33" customHeight="1" x14ac:dyDescent="0.4">
      <c r="E15" s="40"/>
    </row>
    <row r="16" spans="2:9" ht="16.5" customHeight="1" x14ac:dyDescent="0.4">
      <c r="E16" s="40"/>
    </row>
    <row r="17" spans="1:8" ht="16.5" customHeight="1" x14ac:dyDescent="0.4">
      <c r="E17" s="40"/>
    </row>
    <row r="18" spans="1:8" ht="18.75" customHeight="1" x14ac:dyDescent="0.4">
      <c r="A18" s="51" t="s">
        <v>74</v>
      </c>
      <c r="B18" s="51"/>
      <c r="C18" s="51"/>
      <c r="D18" s="51"/>
      <c r="E18" s="51"/>
      <c r="F18" s="51"/>
      <c r="G18" s="51"/>
      <c r="H18" s="51"/>
    </row>
    <row r="19" spans="1:8" ht="18.75" customHeight="1" x14ac:dyDescent="0.4">
      <c r="B19" s="45"/>
      <c r="C19" s="45"/>
      <c r="D19" s="45"/>
      <c r="E19" s="45"/>
      <c r="F19" s="45"/>
      <c r="G19" s="45"/>
      <c r="H19" s="45"/>
    </row>
    <row r="20" spans="1:8" x14ac:dyDescent="0.4">
      <c r="B20" s="51"/>
      <c r="C20" s="51"/>
      <c r="D20" s="51"/>
      <c r="E20" s="51"/>
      <c r="F20" s="51"/>
      <c r="G20" s="51"/>
      <c r="H20" s="45"/>
    </row>
    <row r="21" spans="1:8" x14ac:dyDescent="0.4">
      <c r="E21" s="40"/>
    </row>
    <row r="22" spans="1:8" x14ac:dyDescent="0.4">
      <c r="B22" s="46">
        <f>入力用①!C11</f>
        <v>0</v>
      </c>
      <c r="C22" s="39" t="s">
        <v>58</v>
      </c>
      <c r="D22" s="47">
        <f>入力用①!C12</f>
        <v>0</v>
      </c>
      <c r="E22" s="39" t="s">
        <v>63</v>
      </c>
    </row>
    <row r="23" spans="1:8" x14ac:dyDescent="0.4">
      <c r="B23" s="39" t="s">
        <v>67</v>
      </c>
      <c r="E23" s="40"/>
    </row>
    <row r="24" spans="1:8" x14ac:dyDescent="0.4">
      <c r="B24" s="39" t="s">
        <v>64</v>
      </c>
      <c r="E24" s="45"/>
    </row>
    <row r="25" spans="1:8" x14ac:dyDescent="0.4">
      <c r="E25" s="48"/>
    </row>
    <row r="26" spans="1:8" x14ac:dyDescent="0.4">
      <c r="E26" s="48"/>
    </row>
    <row r="27" spans="1:8" x14ac:dyDescent="0.4">
      <c r="E27" s="43" t="s">
        <v>33</v>
      </c>
    </row>
    <row r="28" spans="1:8" x14ac:dyDescent="0.4">
      <c r="E28" s="43"/>
    </row>
    <row r="29" spans="1:8" x14ac:dyDescent="0.4">
      <c r="E29" s="43"/>
    </row>
    <row r="30" spans="1:8" x14ac:dyDescent="0.4">
      <c r="B30" s="39" t="s">
        <v>45</v>
      </c>
      <c r="E30" s="40"/>
    </row>
    <row r="31" spans="1:8" x14ac:dyDescent="0.4">
      <c r="B31" s="50" t="s">
        <v>73</v>
      </c>
      <c r="C31" s="50"/>
      <c r="D31" s="47"/>
      <c r="E31" s="40"/>
    </row>
    <row r="34" spans="2:5" ht="21" customHeight="1" x14ac:dyDescent="0.4">
      <c r="B34" s="39" t="s">
        <v>44</v>
      </c>
      <c r="E34" s="40" t="s">
        <v>46</v>
      </c>
    </row>
    <row r="35" spans="2:5" ht="18" customHeight="1" x14ac:dyDescent="0.4">
      <c r="E35" s="40"/>
    </row>
    <row r="36" spans="2:5" x14ac:dyDescent="0.4">
      <c r="B36" s="39" t="s">
        <v>59</v>
      </c>
      <c r="E36" s="40"/>
    </row>
    <row r="37" spans="2:5" x14ac:dyDescent="0.4">
      <c r="B37" s="39" t="s">
        <v>60</v>
      </c>
      <c r="E37" s="40"/>
    </row>
    <row r="38" spans="2:5" x14ac:dyDescent="0.4">
      <c r="B38" s="49" t="s">
        <v>61</v>
      </c>
      <c r="E38" s="40"/>
    </row>
    <row r="39" spans="2:5" x14ac:dyDescent="0.4">
      <c r="B39" s="49" t="s">
        <v>62</v>
      </c>
      <c r="E39" s="40"/>
    </row>
    <row r="40" spans="2:5" x14ac:dyDescent="0.4">
      <c r="B40" s="49"/>
      <c r="E40" s="40"/>
    </row>
    <row r="41" spans="2:5" x14ac:dyDescent="0.4">
      <c r="E41" s="40"/>
    </row>
    <row r="42" spans="2:5" x14ac:dyDescent="0.4">
      <c r="E42" s="40"/>
    </row>
  </sheetData>
  <sheetProtection algorithmName="SHA-512" hashValue="PfDV1RG/fAJkWGfhkuBHfZkfgKzcD0bS7cPUM/AXYAcXjx6Fm+Jv8JeABigdwBr5wc7pgEZ/p5NHe9zVUxhMGA==" saltValue="vO0sub8VeGH04QtK5r1y8w==" spinCount="100000" sheet="1" objects="1" scenarios="1"/>
  <mergeCells count="9">
    <mergeCell ref="B31:C31"/>
    <mergeCell ref="B20:G20"/>
    <mergeCell ref="F4:H4"/>
    <mergeCell ref="A18:H18"/>
    <mergeCell ref="F14:G14"/>
    <mergeCell ref="F13:G13"/>
    <mergeCell ref="F12:G12"/>
    <mergeCell ref="F11:G11"/>
    <mergeCell ref="F10:G10"/>
  </mergeCells>
  <phoneticPr fontId="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I17"/>
  <sheetViews>
    <sheetView tabSelected="1" view="pageBreakPreview" zoomScaleNormal="100" zoomScaleSheetLayoutView="100" workbookViewId="0">
      <selection activeCell="C23" sqref="C23"/>
    </sheetView>
  </sheetViews>
  <sheetFormatPr defaultRowHeight="18.75" x14ac:dyDescent="0.4"/>
  <cols>
    <col min="2" max="2" width="33.875" bestFit="1" customWidth="1"/>
    <col min="3" max="3" width="44.875" customWidth="1"/>
    <col min="4" max="4" width="29" customWidth="1"/>
  </cols>
  <sheetData>
    <row r="2" spans="2:9" ht="43.5" customHeight="1" x14ac:dyDescent="0.4"/>
    <row r="3" spans="2:9" ht="24" x14ac:dyDescent="0.4">
      <c r="C3" s="22" t="s">
        <v>40</v>
      </c>
      <c r="D3" s="22" t="s">
        <v>39</v>
      </c>
    </row>
    <row r="4" spans="2:9" x14ac:dyDescent="0.4">
      <c r="B4" s="14" t="s">
        <v>52</v>
      </c>
      <c r="C4" s="61"/>
      <c r="D4" s="34">
        <v>46112</v>
      </c>
    </row>
    <row r="5" spans="2:9" x14ac:dyDescent="0.4">
      <c r="B5" s="14" t="s">
        <v>34</v>
      </c>
      <c r="C5" s="62"/>
      <c r="D5" s="30" t="s">
        <v>53</v>
      </c>
    </row>
    <row r="6" spans="2:9" x14ac:dyDescent="0.4">
      <c r="B6" s="14" t="s">
        <v>49</v>
      </c>
      <c r="C6" s="62"/>
      <c r="D6" s="30" t="s">
        <v>72</v>
      </c>
    </row>
    <row r="7" spans="2:9" x14ac:dyDescent="0.4">
      <c r="B7" s="14" t="s">
        <v>55</v>
      </c>
      <c r="C7" s="63"/>
      <c r="D7" s="35" t="s">
        <v>69</v>
      </c>
    </row>
    <row r="8" spans="2:9" x14ac:dyDescent="0.4">
      <c r="B8" s="14" t="s">
        <v>41</v>
      </c>
      <c r="C8" s="62"/>
      <c r="D8" s="30" t="s">
        <v>36</v>
      </c>
    </row>
    <row r="9" spans="2:9" x14ac:dyDescent="0.4">
      <c r="B9" s="14" t="s">
        <v>35</v>
      </c>
      <c r="C9" s="62"/>
      <c r="D9" s="30" t="s">
        <v>70</v>
      </c>
    </row>
    <row r="10" spans="2:9" x14ac:dyDescent="0.4">
      <c r="B10" s="14" t="s">
        <v>37</v>
      </c>
      <c r="C10" s="64"/>
      <c r="D10" s="14" t="s">
        <v>71</v>
      </c>
    </row>
    <row r="11" spans="2:9" ht="18.75" customHeight="1" x14ac:dyDescent="0.4">
      <c r="B11" s="17" t="s">
        <v>47</v>
      </c>
      <c r="C11" s="65"/>
      <c r="D11" s="18">
        <v>45775</v>
      </c>
      <c r="E11" s="15"/>
      <c r="F11" s="15"/>
      <c r="G11" s="15"/>
      <c r="H11" s="15"/>
      <c r="I11" s="15" t="s">
        <v>38</v>
      </c>
    </row>
    <row r="12" spans="2:9" ht="18.75" customHeight="1" x14ac:dyDescent="0.4">
      <c r="B12" s="24" t="s">
        <v>48</v>
      </c>
      <c r="C12" s="66"/>
      <c r="D12" s="28" t="s">
        <v>54</v>
      </c>
      <c r="E12" s="15"/>
      <c r="F12" s="15"/>
      <c r="G12" s="15"/>
      <c r="H12" s="15"/>
    </row>
    <row r="13" spans="2:9" x14ac:dyDescent="0.4">
      <c r="B13" s="14" t="s">
        <v>51</v>
      </c>
      <c r="C13" s="67"/>
      <c r="D13" s="27">
        <v>100000</v>
      </c>
      <c r="E13" s="15"/>
      <c r="F13" s="15"/>
      <c r="G13" s="15"/>
      <c r="H13" s="15"/>
    </row>
    <row r="14" spans="2:9" x14ac:dyDescent="0.4">
      <c r="B14" s="31"/>
      <c r="C14" s="32"/>
      <c r="D14" s="33"/>
      <c r="E14" s="15"/>
      <c r="F14" s="15"/>
      <c r="G14" s="15"/>
      <c r="H14" s="15"/>
    </row>
    <row r="15" spans="2:9" x14ac:dyDescent="0.4">
      <c r="B15" s="26" t="s">
        <v>50</v>
      </c>
      <c r="C15" s="25"/>
    </row>
    <row r="16" spans="2:9" x14ac:dyDescent="0.4">
      <c r="B16" s="17" t="s">
        <v>42</v>
      </c>
      <c r="C16" s="18"/>
      <c r="D16" s="18">
        <v>45748</v>
      </c>
    </row>
    <row r="17" spans="2:4" x14ac:dyDescent="0.4">
      <c r="B17" s="17" t="s">
        <v>43</v>
      </c>
      <c r="C17" s="18"/>
      <c r="D17" s="18">
        <v>46112</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19"/>
  <sheetViews>
    <sheetView view="pageBreakPreview" zoomScale="90" zoomScaleNormal="100" zoomScaleSheetLayoutView="90" workbookViewId="0">
      <selection activeCell="G18" sqref="G18"/>
    </sheetView>
  </sheetViews>
  <sheetFormatPr defaultRowHeight="18.75" x14ac:dyDescent="0.4"/>
  <cols>
    <col min="1" max="1" width="5" customWidth="1"/>
    <col min="2" max="2" width="11.25" customWidth="1"/>
    <col min="3" max="3" width="12.5" customWidth="1"/>
    <col min="4" max="4" width="19.125" customWidth="1"/>
    <col min="5" max="5" width="12.5" customWidth="1"/>
    <col min="6" max="6" width="19.625" customWidth="1"/>
    <col min="7" max="7" width="16.25" customWidth="1"/>
    <col min="8" max="9" width="12.5" customWidth="1"/>
    <col min="10" max="10" width="7.875" customWidth="1"/>
  </cols>
  <sheetData>
    <row r="1" spans="1:14" ht="37.5" customHeight="1" x14ac:dyDescent="0.4"/>
    <row r="2" spans="1:14" ht="25.5" x14ac:dyDescent="0.4">
      <c r="A2" s="55" t="s">
        <v>11</v>
      </c>
      <c r="B2" s="55"/>
      <c r="C2" s="55"/>
      <c r="D2" s="55"/>
      <c r="E2" s="55"/>
      <c r="F2" s="55"/>
      <c r="G2" s="55"/>
      <c r="H2" s="55"/>
      <c r="I2" s="55"/>
    </row>
    <row r="3" spans="1:14" ht="24" x14ac:dyDescent="0.4">
      <c r="A3" s="7" t="s">
        <v>12</v>
      </c>
    </row>
    <row r="4" spans="1:14" ht="37.5" customHeight="1" x14ac:dyDescent="0.4">
      <c r="A4" s="56" t="s">
        <v>14</v>
      </c>
      <c r="B4" s="56"/>
      <c r="C4" s="57"/>
      <c r="D4" s="58"/>
      <c r="E4" s="58"/>
      <c r="F4" s="58"/>
      <c r="G4" s="58"/>
      <c r="H4" s="58"/>
      <c r="I4" s="58"/>
    </row>
    <row r="5" spans="1:14" ht="37.5" customHeight="1" x14ac:dyDescent="0.4">
      <c r="A5" s="56" t="s">
        <v>17</v>
      </c>
      <c r="B5" s="56"/>
      <c r="C5" s="57"/>
      <c r="D5" s="58"/>
      <c r="E5" s="58"/>
      <c r="F5" s="58"/>
      <c r="G5" s="58"/>
      <c r="H5" s="58"/>
      <c r="I5" s="58"/>
    </row>
    <row r="6" spans="1:14" ht="37.5" customHeight="1" x14ac:dyDescent="0.4">
      <c r="A6" s="56" t="s">
        <v>15</v>
      </c>
      <c r="B6" s="56"/>
      <c r="C6" s="59" t="str">
        <f>TEXT(入力用①!C16,"ggge年m月d日")&amp;"～"&amp;TEXT(入力用①!C17,"ggge年m月d日")</f>
        <v>明治33年1月0日～明治33年1月0日</v>
      </c>
      <c r="D6" s="59"/>
      <c r="E6" s="59"/>
      <c r="F6" s="59"/>
      <c r="G6" s="59"/>
      <c r="H6" s="59"/>
      <c r="I6" s="59"/>
    </row>
    <row r="7" spans="1:14" ht="37.5" customHeight="1" x14ac:dyDescent="0.4">
      <c r="A7" s="56" t="s">
        <v>16</v>
      </c>
      <c r="B7" s="56"/>
      <c r="C7" s="57"/>
      <c r="D7" s="58"/>
      <c r="E7" s="58"/>
      <c r="F7" s="58"/>
      <c r="G7" s="58"/>
      <c r="H7" s="58"/>
      <c r="I7" s="58"/>
    </row>
    <row r="8" spans="1:14" ht="18" customHeight="1" x14ac:dyDescent="0.4">
      <c r="A8" s="13" t="s">
        <v>18</v>
      </c>
      <c r="B8" s="11"/>
      <c r="C8" s="12"/>
      <c r="D8" s="12"/>
      <c r="E8" s="12"/>
      <c r="F8" s="12"/>
      <c r="G8" s="12"/>
      <c r="H8" s="12"/>
      <c r="I8" s="12"/>
    </row>
    <row r="9" spans="1:14" ht="14.25" customHeight="1" x14ac:dyDescent="0.4"/>
    <row r="10" spans="1:14" ht="22.5" customHeight="1" x14ac:dyDescent="0.4">
      <c r="A10" s="7" t="s">
        <v>9</v>
      </c>
      <c r="I10" s="1" t="s">
        <v>8</v>
      </c>
    </row>
    <row r="11" spans="1:14" ht="37.5" customHeight="1" x14ac:dyDescent="0.4">
      <c r="A11" s="8" t="s">
        <v>0</v>
      </c>
      <c r="B11" s="8" t="s">
        <v>3</v>
      </c>
      <c r="C11" s="9" t="s">
        <v>13</v>
      </c>
      <c r="D11" s="8" t="s">
        <v>1</v>
      </c>
      <c r="E11" s="9" t="s">
        <v>19</v>
      </c>
      <c r="F11" s="9" t="s">
        <v>2</v>
      </c>
      <c r="G11" s="9" t="s">
        <v>5</v>
      </c>
      <c r="H11" s="9" t="s">
        <v>4</v>
      </c>
      <c r="I11" s="9" t="s">
        <v>6</v>
      </c>
    </row>
    <row r="12" spans="1:14" ht="30.75" customHeight="1" x14ac:dyDescent="0.4">
      <c r="A12" s="10">
        <v>1</v>
      </c>
      <c r="B12" s="38"/>
      <c r="C12" s="20"/>
      <c r="D12" s="37"/>
      <c r="E12" s="20"/>
      <c r="F12" s="37"/>
      <c r="G12" s="21"/>
      <c r="H12" s="21"/>
      <c r="I12" s="16">
        <f>N12</f>
        <v>0</v>
      </c>
      <c r="K12" s="23">
        <v>45000</v>
      </c>
      <c r="L12" s="23">
        <f>ROUNDDOWN(G12/8,0)</f>
        <v>0</v>
      </c>
      <c r="M12" s="23">
        <f>ROUNDDOWN(H12/4,0)</f>
        <v>0</v>
      </c>
      <c r="N12" s="23">
        <f>MIN(K12,L12,M12)</f>
        <v>0</v>
      </c>
    </row>
    <row r="13" spans="1:14" ht="30" customHeight="1" x14ac:dyDescent="0.4">
      <c r="A13" s="10">
        <v>2</v>
      </c>
      <c r="B13" s="29"/>
      <c r="C13" s="20"/>
      <c r="D13" s="19"/>
      <c r="E13" s="20"/>
      <c r="F13" s="19"/>
      <c r="G13" s="21"/>
      <c r="H13" s="21"/>
      <c r="I13" s="16">
        <f t="shared" ref="I13:I16" si="0">N13</f>
        <v>0</v>
      </c>
      <c r="K13" s="23">
        <v>45000</v>
      </c>
      <c r="L13" s="23">
        <f>ROUNDDOWN(G13/8,0)</f>
        <v>0</v>
      </c>
      <c r="M13" s="23">
        <f>ROUNDDOWN(H13/4,0)</f>
        <v>0</v>
      </c>
      <c r="N13" s="23">
        <f t="shared" ref="N13:N15" si="1">MIN(K13,L13,M13)</f>
        <v>0</v>
      </c>
    </row>
    <row r="14" spans="1:14" ht="30" customHeight="1" x14ac:dyDescent="0.4">
      <c r="A14" s="10">
        <v>3</v>
      </c>
      <c r="B14" s="19"/>
      <c r="C14" s="19"/>
      <c r="D14" s="19"/>
      <c r="E14" s="19"/>
      <c r="F14" s="19"/>
      <c r="G14" s="21"/>
      <c r="H14" s="21"/>
      <c r="I14" s="16">
        <f t="shared" si="0"/>
        <v>0</v>
      </c>
      <c r="K14" s="23">
        <v>45000</v>
      </c>
      <c r="L14" s="23">
        <f t="shared" ref="L14:L15" si="2">ROUNDDOWN(G14/8,0)</f>
        <v>0</v>
      </c>
      <c r="M14" s="23">
        <f t="shared" ref="M14:M15" si="3">ROUNDDOWN(H14/4,0)</f>
        <v>0</v>
      </c>
      <c r="N14" s="23">
        <f t="shared" si="1"/>
        <v>0</v>
      </c>
    </row>
    <row r="15" spans="1:14" ht="30" customHeight="1" x14ac:dyDescent="0.4">
      <c r="A15" s="10">
        <v>4</v>
      </c>
      <c r="B15" s="19"/>
      <c r="C15" s="19"/>
      <c r="D15" s="19"/>
      <c r="E15" s="19"/>
      <c r="F15" s="19"/>
      <c r="G15" s="21"/>
      <c r="H15" s="21"/>
      <c r="I15" s="16">
        <f t="shared" si="0"/>
        <v>0</v>
      </c>
      <c r="K15" s="23">
        <v>45000</v>
      </c>
      <c r="L15" s="23">
        <f t="shared" si="2"/>
        <v>0</v>
      </c>
      <c r="M15" s="23">
        <f t="shared" si="3"/>
        <v>0</v>
      </c>
      <c r="N15" s="23">
        <f t="shared" si="1"/>
        <v>0</v>
      </c>
    </row>
    <row r="16" spans="1:14" ht="30" customHeight="1" x14ac:dyDescent="0.4">
      <c r="A16" s="10">
        <v>5</v>
      </c>
      <c r="B16" s="19"/>
      <c r="C16" s="19"/>
      <c r="D16" s="19"/>
      <c r="E16" s="19"/>
      <c r="F16" s="19"/>
      <c r="G16" s="21"/>
      <c r="H16" s="21"/>
      <c r="I16" s="16">
        <f t="shared" si="0"/>
        <v>0</v>
      </c>
      <c r="K16" s="23"/>
      <c r="L16" s="23"/>
      <c r="M16" s="23"/>
      <c r="N16" s="23"/>
    </row>
    <row r="17" spans="1:14" ht="30" customHeight="1" x14ac:dyDescent="0.4">
      <c r="A17" s="4"/>
      <c r="B17" s="5"/>
      <c r="C17" s="5"/>
      <c r="D17" s="5"/>
      <c r="E17" s="5"/>
      <c r="F17" s="2" t="s">
        <v>10</v>
      </c>
      <c r="G17" s="16">
        <f>SUM(G12:G16)</f>
        <v>0</v>
      </c>
      <c r="H17" s="16">
        <f t="shared" ref="H17" si="4">SUM(H12:H16)</f>
        <v>0</v>
      </c>
      <c r="I17" s="16">
        <f>SUM(I12:I16)</f>
        <v>0</v>
      </c>
      <c r="K17" s="23"/>
      <c r="L17" s="23"/>
      <c r="M17" s="23"/>
      <c r="N17" s="23"/>
    </row>
    <row r="18" spans="1:14" ht="19.5" customHeight="1" x14ac:dyDescent="0.4">
      <c r="A18" s="13"/>
      <c r="B18" s="4"/>
      <c r="C18" s="4"/>
      <c r="D18" s="4"/>
      <c r="E18" s="4"/>
      <c r="F18" s="4"/>
      <c r="G18" s="4"/>
      <c r="H18" s="4"/>
      <c r="I18" s="4"/>
      <c r="K18" s="23"/>
      <c r="L18" s="23"/>
      <c r="M18" s="23"/>
      <c r="N18" s="23"/>
    </row>
    <row r="19" spans="1:14" x14ac:dyDescent="0.4">
      <c r="K19" s="23"/>
      <c r="L19" s="23"/>
      <c r="M19" s="23"/>
      <c r="N19" s="23"/>
    </row>
  </sheetData>
  <mergeCells count="9">
    <mergeCell ref="A2:I2"/>
    <mergeCell ref="A4:B4"/>
    <mergeCell ref="A5:B5"/>
    <mergeCell ref="A6:B6"/>
    <mergeCell ref="A7:B7"/>
    <mergeCell ref="C4:I4"/>
    <mergeCell ref="C5:I5"/>
    <mergeCell ref="C6:I6"/>
    <mergeCell ref="C7:I7"/>
  </mergeCells>
  <phoneticPr fontId="2"/>
  <pageMargins left="0.70866141732283472" right="0.70866141732283472" top="0.74803149606299213" bottom="0.74803149606299213" header="0.31496062992125984" footer="0.31496062992125984"/>
  <pageSetup paperSize="9" scale="9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1"/>
  <sheetViews>
    <sheetView view="pageBreakPreview" zoomScale="90" zoomScaleNormal="100" zoomScaleSheetLayoutView="90" workbookViewId="0">
      <selection activeCell="G12" sqref="G12:H12"/>
    </sheetView>
  </sheetViews>
  <sheetFormatPr defaultRowHeight="18.75" x14ac:dyDescent="0.4"/>
  <cols>
    <col min="1" max="1" width="5" customWidth="1"/>
    <col min="2" max="2" width="11.25" customWidth="1"/>
    <col min="3" max="3" width="12.5" customWidth="1"/>
    <col min="4" max="4" width="18.75" customWidth="1"/>
    <col min="5" max="5" width="12.5" customWidth="1"/>
    <col min="6" max="6" width="18.75" customWidth="1"/>
    <col min="7" max="7" width="16.25" customWidth="1"/>
    <col min="8" max="9" width="12.5" customWidth="1"/>
  </cols>
  <sheetData>
    <row r="1" spans="1:14" ht="45" customHeight="1" x14ac:dyDescent="0.4"/>
    <row r="2" spans="1:14" ht="25.5" x14ac:dyDescent="0.4">
      <c r="A2" s="55" t="s">
        <v>11</v>
      </c>
      <c r="B2" s="55"/>
      <c r="C2" s="55"/>
      <c r="D2" s="55"/>
      <c r="E2" s="55"/>
      <c r="F2" s="55"/>
      <c r="G2" s="55"/>
      <c r="H2" s="55"/>
      <c r="I2" s="55"/>
    </row>
    <row r="3" spans="1:14" ht="24" x14ac:dyDescent="0.4">
      <c r="A3" s="7" t="s">
        <v>12</v>
      </c>
    </row>
    <row r="4" spans="1:14" ht="37.5" customHeight="1" x14ac:dyDescent="0.4">
      <c r="A4" s="56" t="s">
        <v>14</v>
      </c>
      <c r="B4" s="56"/>
      <c r="C4" s="58"/>
      <c r="D4" s="58"/>
      <c r="E4" s="58"/>
      <c r="F4" s="58"/>
      <c r="G4" s="58"/>
      <c r="H4" s="58"/>
      <c r="I4" s="58"/>
    </row>
    <row r="5" spans="1:14" ht="37.5" customHeight="1" x14ac:dyDescent="0.4">
      <c r="A5" s="56" t="s">
        <v>17</v>
      </c>
      <c r="B5" s="56"/>
      <c r="C5" s="58"/>
      <c r="D5" s="58"/>
      <c r="E5" s="58"/>
      <c r="F5" s="58"/>
      <c r="G5" s="58"/>
      <c r="H5" s="58"/>
      <c r="I5" s="58"/>
    </row>
    <row r="6" spans="1:14" ht="37.5" customHeight="1" x14ac:dyDescent="0.4">
      <c r="A6" s="56" t="s">
        <v>15</v>
      </c>
      <c r="B6" s="56"/>
      <c r="C6" s="59" t="str">
        <f>TEXT(入力用①!C16,"ggge年m月d日")&amp;"～"&amp;TEXT(入力用①!C17,"ggge年m月d日")</f>
        <v>明治33年1月0日～明治33年1月0日</v>
      </c>
      <c r="D6" s="59"/>
      <c r="E6" s="59"/>
      <c r="F6" s="59"/>
      <c r="G6" s="59"/>
      <c r="H6" s="59"/>
      <c r="I6" s="59"/>
    </row>
    <row r="7" spans="1:14" ht="37.5" customHeight="1" x14ac:dyDescent="0.4">
      <c r="A7" s="56" t="s">
        <v>16</v>
      </c>
      <c r="B7" s="56"/>
      <c r="C7" s="58"/>
      <c r="D7" s="58"/>
      <c r="E7" s="58"/>
      <c r="F7" s="58"/>
      <c r="G7" s="58"/>
      <c r="H7" s="58"/>
      <c r="I7" s="58"/>
    </row>
    <row r="8" spans="1:14" ht="18" customHeight="1" x14ac:dyDescent="0.4">
      <c r="A8" s="13" t="s">
        <v>18</v>
      </c>
      <c r="B8" s="11"/>
      <c r="C8" s="12"/>
      <c r="D8" s="12"/>
      <c r="E8" s="12"/>
      <c r="F8" s="12"/>
      <c r="G8" s="12"/>
      <c r="H8" s="12"/>
      <c r="I8" s="12"/>
    </row>
    <row r="9" spans="1:14" ht="14.25" customHeight="1" x14ac:dyDescent="0.4"/>
    <row r="10" spans="1:14" ht="22.5" customHeight="1" x14ac:dyDescent="0.4">
      <c r="A10" s="7" t="s">
        <v>9</v>
      </c>
      <c r="I10" s="1" t="s">
        <v>8</v>
      </c>
    </row>
    <row r="11" spans="1:14" ht="37.5" customHeight="1" x14ac:dyDescent="0.4">
      <c r="A11" s="8" t="s">
        <v>0</v>
      </c>
      <c r="B11" s="8" t="s">
        <v>3</v>
      </c>
      <c r="C11" s="9" t="s">
        <v>13</v>
      </c>
      <c r="D11" s="8" t="s">
        <v>1</v>
      </c>
      <c r="E11" s="9" t="s">
        <v>19</v>
      </c>
      <c r="F11" s="9" t="s">
        <v>2</v>
      </c>
      <c r="G11" s="9" t="s">
        <v>5</v>
      </c>
      <c r="H11" s="9" t="s">
        <v>4</v>
      </c>
      <c r="I11" s="9" t="s">
        <v>6</v>
      </c>
    </row>
    <row r="12" spans="1:14" ht="30" customHeight="1" x14ac:dyDescent="0.4">
      <c r="A12" s="10">
        <v>1</v>
      </c>
      <c r="B12" s="19"/>
      <c r="C12" s="20"/>
      <c r="D12" s="19"/>
      <c r="E12" s="20"/>
      <c r="F12" s="19"/>
      <c r="G12" s="21"/>
      <c r="H12" s="21"/>
      <c r="I12" s="16">
        <f>N12</f>
        <v>0</v>
      </c>
      <c r="K12" s="23">
        <v>45000</v>
      </c>
      <c r="L12" s="23">
        <f>ROUNDDOWN(G12/8,0)</f>
        <v>0</v>
      </c>
      <c r="M12" s="23">
        <f>ROUNDDOWN(H12/4,0)</f>
        <v>0</v>
      </c>
      <c r="N12" s="23">
        <f>MIN(K12,L12,M12)</f>
        <v>0</v>
      </c>
    </row>
    <row r="13" spans="1:14" ht="30" customHeight="1" x14ac:dyDescent="0.4">
      <c r="A13" s="10">
        <v>2</v>
      </c>
      <c r="B13" s="19"/>
      <c r="C13" s="20"/>
      <c r="D13" s="19"/>
      <c r="E13" s="20"/>
      <c r="F13" s="19"/>
      <c r="G13" s="21"/>
      <c r="H13" s="21"/>
      <c r="I13" s="16">
        <f t="shared" ref="I13:I19" si="0">N13</f>
        <v>0</v>
      </c>
      <c r="K13" s="23">
        <v>45000</v>
      </c>
      <c r="L13" s="23">
        <f>ROUNDDOWN(G13/8,0)</f>
        <v>0</v>
      </c>
      <c r="M13" s="23">
        <f>ROUNDDOWN(H13/4,0)</f>
        <v>0</v>
      </c>
      <c r="N13" s="23">
        <f t="shared" ref="N13:N18" si="1">MIN(K13,L13,M13)</f>
        <v>0</v>
      </c>
    </row>
    <row r="14" spans="1:14" ht="30" customHeight="1" x14ac:dyDescent="0.4">
      <c r="A14" s="10">
        <v>3</v>
      </c>
      <c r="B14" s="19"/>
      <c r="C14" s="19"/>
      <c r="D14" s="19"/>
      <c r="E14" s="19"/>
      <c r="F14" s="19"/>
      <c r="G14" s="21"/>
      <c r="H14" s="21"/>
      <c r="I14" s="16">
        <f t="shared" si="0"/>
        <v>0</v>
      </c>
      <c r="K14" s="23">
        <v>45000</v>
      </c>
      <c r="L14" s="23">
        <f t="shared" ref="L14:L19" si="2">ROUNDDOWN(G14/8,0)</f>
        <v>0</v>
      </c>
      <c r="M14" s="23">
        <f t="shared" ref="M14:M19" si="3">ROUNDDOWN(H14/4,0)</f>
        <v>0</v>
      </c>
      <c r="N14" s="23">
        <f t="shared" si="1"/>
        <v>0</v>
      </c>
    </row>
    <row r="15" spans="1:14" ht="30" customHeight="1" x14ac:dyDescent="0.4">
      <c r="A15" s="10">
        <v>4</v>
      </c>
      <c r="B15" s="19"/>
      <c r="C15" s="19"/>
      <c r="D15" s="19"/>
      <c r="E15" s="19"/>
      <c r="F15" s="19"/>
      <c r="G15" s="21"/>
      <c r="H15" s="21"/>
      <c r="I15" s="16">
        <f t="shared" si="0"/>
        <v>0</v>
      </c>
      <c r="K15" s="23">
        <v>45000</v>
      </c>
      <c r="L15" s="23">
        <f t="shared" si="2"/>
        <v>0</v>
      </c>
      <c r="M15" s="23">
        <f t="shared" si="3"/>
        <v>0</v>
      </c>
      <c r="N15" s="23">
        <f t="shared" si="1"/>
        <v>0</v>
      </c>
    </row>
    <row r="16" spans="1:14" ht="30" customHeight="1" x14ac:dyDescent="0.4">
      <c r="A16" s="10">
        <v>5</v>
      </c>
      <c r="B16" s="19"/>
      <c r="C16" s="19"/>
      <c r="D16" s="19"/>
      <c r="E16" s="19"/>
      <c r="F16" s="19"/>
      <c r="G16" s="21"/>
      <c r="H16" s="21"/>
      <c r="I16" s="16">
        <f t="shared" si="0"/>
        <v>0</v>
      </c>
      <c r="K16" s="23">
        <v>45000</v>
      </c>
      <c r="L16" s="23">
        <f t="shared" si="2"/>
        <v>0</v>
      </c>
      <c r="M16" s="23">
        <f t="shared" si="3"/>
        <v>0</v>
      </c>
      <c r="N16" s="23">
        <f t="shared" si="1"/>
        <v>0</v>
      </c>
    </row>
    <row r="17" spans="1:14" ht="30" customHeight="1" x14ac:dyDescent="0.4">
      <c r="A17" s="10">
        <v>6</v>
      </c>
      <c r="B17" s="19"/>
      <c r="C17" s="19"/>
      <c r="D17" s="19"/>
      <c r="E17" s="19"/>
      <c r="F17" s="19"/>
      <c r="G17" s="21"/>
      <c r="H17" s="21"/>
      <c r="I17" s="16">
        <f t="shared" si="0"/>
        <v>0</v>
      </c>
      <c r="K17" s="23">
        <v>45000</v>
      </c>
      <c r="L17" s="23">
        <f t="shared" si="2"/>
        <v>0</v>
      </c>
      <c r="M17" s="23">
        <f t="shared" si="3"/>
        <v>0</v>
      </c>
      <c r="N17" s="23">
        <f t="shared" si="1"/>
        <v>0</v>
      </c>
    </row>
    <row r="18" spans="1:14" ht="30" customHeight="1" x14ac:dyDescent="0.4">
      <c r="A18" s="10">
        <v>7</v>
      </c>
      <c r="B18" s="19"/>
      <c r="C18" s="19"/>
      <c r="D18" s="19"/>
      <c r="E18" s="19"/>
      <c r="F18" s="19"/>
      <c r="G18" s="21"/>
      <c r="H18" s="21"/>
      <c r="I18" s="16">
        <f t="shared" si="0"/>
        <v>0</v>
      </c>
      <c r="K18" s="23">
        <v>45000</v>
      </c>
      <c r="L18" s="23">
        <f t="shared" si="2"/>
        <v>0</v>
      </c>
      <c r="M18" s="23">
        <f t="shared" si="3"/>
        <v>0</v>
      </c>
      <c r="N18" s="23">
        <f t="shared" si="1"/>
        <v>0</v>
      </c>
    </row>
    <row r="19" spans="1:14" ht="30" customHeight="1" x14ac:dyDescent="0.4">
      <c r="A19" s="10">
        <v>8</v>
      </c>
      <c r="B19" s="19"/>
      <c r="C19" s="19"/>
      <c r="D19" s="19"/>
      <c r="E19" s="19"/>
      <c r="F19" s="19"/>
      <c r="G19" s="21"/>
      <c r="H19" s="21"/>
      <c r="I19" s="16">
        <f t="shared" si="0"/>
        <v>0</v>
      </c>
      <c r="K19" s="23">
        <v>45000</v>
      </c>
      <c r="L19" s="23">
        <f t="shared" si="2"/>
        <v>0</v>
      </c>
      <c r="M19" s="23">
        <f t="shared" si="3"/>
        <v>0</v>
      </c>
      <c r="N19" s="23">
        <f>MIN(K19,L19,M19)</f>
        <v>0</v>
      </c>
    </row>
    <row r="20" spans="1:14" ht="30" customHeight="1" x14ac:dyDescent="0.4">
      <c r="A20" s="4"/>
      <c r="B20" s="5"/>
      <c r="C20" s="5"/>
      <c r="D20" s="5"/>
      <c r="E20" s="5"/>
      <c r="F20" s="2" t="s">
        <v>10</v>
      </c>
      <c r="G20" s="16">
        <f>SUM(G12:G19)</f>
        <v>0</v>
      </c>
      <c r="H20" s="16">
        <f>SUM(H12:H19)</f>
        <v>0</v>
      </c>
      <c r="I20" s="16">
        <f>SUM(I12:I19)</f>
        <v>0</v>
      </c>
    </row>
    <row r="21" spans="1:14" ht="19.5" customHeight="1" x14ac:dyDescent="0.4">
      <c r="A21" s="13" t="s">
        <v>7</v>
      </c>
      <c r="B21" s="4"/>
      <c r="C21" s="4"/>
      <c r="D21" s="4"/>
      <c r="E21" s="4"/>
      <c r="F21" s="4"/>
      <c r="G21" s="4"/>
      <c r="H21" s="4"/>
      <c r="I21" s="4"/>
    </row>
  </sheetData>
  <mergeCells count="9">
    <mergeCell ref="A7:B7"/>
    <mergeCell ref="C7:I7"/>
    <mergeCell ref="A2:I2"/>
    <mergeCell ref="A4:B4"/>
    <mergeCell ref="C4:I4"/>
    <mergeCell ref="A5:B5"/>
    <mergeCell ref="C5:I5"/>
    <mergeCell ref="A6:B6"/>
    <mergeCell ref="C6:I6"/>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D7C0-686F-43D0-ACA8-F9C34035EC4C}">
  <sheetPr>
    <tabColor rgb="FFFFC000"/>
  </sheetPr>
  <dimension ref="A1:I17"/>
  <sheetViews>
    <sheetView view="pageBreakPreview" zoomScale="70" zoomScaleNormal="100" zoomScaleSheetLayoutView="70" workbookViewId="0">
      <selection activeCell="G14" sqref="G14"/>
    </sheetView>
  </sheetViews>
  <sheetFormatPr defaultRowHeight="18.75" x14ac:dyDescent="0.4"/>
  <cols>
    <col min="1" max="1" width="5" customWidth="1"/>
    <col min="2" max="2" width="11.25" customWidth="1"/>
    <col min="3" max="3" width="12.5" customWidth="1"/>
    <col min="4" max="4" width="18.75" customWidth="1"/>
    <col min="5" max="5" width="12.5" customWidth="1"/>
    <col min="6" max="6" width="18.75" customWidth="1"/>
    <col min="7" max="7" width="16.25" customWidth="1"/>
    <col min="8" max="9" width="12.5" customWidth="1"/>
  </cols>
  <sheetData>
    <row r="1" spans="1:9" ht="25.5" x14ac:dyDescent="0.4">
      <c r="A1" s="55" t="s">
        <v>29</v>
      </c>
      <c r="B1" s="55"/>
      <c r="C1" s="55"/>
      <c r="D1" s="55"/>
      <c r="E1" s="55"/>
      <c r="F1" s="55"/>
      <c r="G1" s="55"/>
      <c r="H1" s="55"/>
      <c r="I1" s="55"/>
    </row>
    <row r="2" spans="1:9" ht="24" x14ac:dyDescent="0.4">
      <c r="A2" s="7" t="s">
        <v>12</v>
      </c>
    </row>
    <row r="3" spans="1:9" ht="37.5" customHeight="1" x14ac:dyDescent="0.4">
      <c r="A3" s="56" t="s">
        <v>14</v>
      </c>
      <c r="B3" s="56"/>
      <c r="C3" s="60" t="s">
        <v>20</v>
      </c>
      <c r="D3" s="60"/>
      <c r="E3" s="60"/>
      <c r="F3" s="60"/>
      <c r="G3" s="60"/>
      <c r="H3" s="60"/>
      <c r="I3" s="60"/>
    </row>
    <row r="4" spans="1:9" ht="37.5" customHeight="1" x14ac:dyDescent="0.4">
      <c r="A4" s="56" t="s">
        <v>17</v>
      </c>
      <c r="B4" s="56"/>
      <c r="C4" s="60" t="s">
        <v>21</v>
      </c>
      <c r="D4" s="60"/>
      <c r="E4" s="60"/>
      <c r="F4" s="60"/>
      <c r="G4" s="60"/>
      <c r="H4" s="60"/>
      <c r="I4" s="60"/>
    </row>
    <row r="5" spans="1:9" ht="37.5" customHeight="1" x14ac:dyDescent="0.4">
      <c r="A5" s="56" t="s">
        <v>15</v>
      </c>
      <c r="B5" s="56"/>
      <c r="C5" s="60" t="s">
        <v>66</v>
      </c>
      <c r="D5" s="60"/>
      <c r="E5" s="60"/>
      <c r="F5" s="60"/>
      <c r="G5" s="60"/>
      <c r="H5" s="60"/>
      <c r="I5" s="60"/>
    </row>
    <row r="6" spans="1:9" ht="37.5" customHeight="1" x14ac:dyDescent="0.4">
      <c r="A6" s="56" t="s">
        <v>16</v>
      </c>
      <c r="B6" s="56"/>
      <c r="C6" s="60" t="s">
        <v>22</v>
      </c>
      <c r="D6" s="60"/>
      <c r="E6" s="60"/>
      <c r="F6" s="60"/>
      <c r="G6" s="60"/>
      <c r="H6" s="60"/>
      <c r="I6" s="60"/>
    </row>
    <row r="7" spans="1:9" ht="18" customHeight="1" x14ac:dyDescent="0.4">
      <c r="A7" s="13" t="s">
        <v>18</v>
      </c>
      <c r="B7" s="11"/>
      <c r="C7" s="12"/>
      <c r="D7" s="12"/>
      <c r="E7" s="12"/>
      <c r="F7" s="12"/>
      <c r="G7" s="12"/>
      <c r="H7" s="12"/>
      <c r="I7" s="12"/>
    </row>
    <row r="8" spans="1:9" ht="14.25" customHeight="1" x14ac:dyDescent="0.4"/>
    <row r="9" spans="1:9" ht="22.5" customHeight="1" x14ac:dyDescent="0.4">
      <c r="A9" s="7" t="s">
        <v>9</v>
      </c>
      <c r="I9" s="1" t="s">
        <v>8</v>
      </c>
    </row>
    <row r="10" spans="1:9" ht="37.5" customHeight="1" x14ac:dyDescent="0.4">
      <c r="A10" s="8" t="s">
        <v>0</v>
      </c>
      <c r="B10" s="8" t="s">
        <v>3</v>
      </c>
      <c r="C10" s="36" t="s">
        <v>13</v>
      </c>
      <c r="D10" s="8" t="s">
        <v>1</v>
      </c>
      <c r="E10" s="36" t="s">
        <v>19</v>
      </c>
      <c r="F10" s="36" t="s">
        <v>2</v>
      </c>
      <c r="G10" s="36" t="s">
        <v>5</v>
      </c>
      <c r="H10" s="36" t="s">
        <v>4</v>
      </c>
      <c r="I10" s="36" t="s">
        <v>6</v>
      </c>
    </row>
    <row r="11" spans="1:9" ht="30" customHeight="1" x14ac:dyDescent="0.4">
      <c r="A11" s="10">
        <v>1</v>
      </c>
      <c r="B11" s="2" t="s">
        <v>30</v>
      </c>
      <c r="C11" s="6" t="s">
        <v>23</v>
      </c>
      <c r="D11" s="2" t="s">
        <v>68</v>
      </c>
      <c r="E11" s="2" t="s">
        <v>26</v>
      </c>
      <c r="F11" s="2" t="s">
        <v>68</v>
      </c>
      <c r="G11" s="3">
        <v>360000</v>
      </c>
      <c r="H11" s="3">
        <v>180000</v>
      </c>
      <c r="I11" s="3">
        <v>45000</v>
      </c>
    </row>
    <row r="12" spans="1:9" ht="30" customHeight="1" x14ac:dyDescent="0.4">
      <c r="A12" s="10">
        <v>2</v>
      </c>
      <c r="B12" s="2" t="s">
        <v>31</v>
      </c>
      <c r="C12" s="2" t="s">
        <v>24</v>
      </c>
      <c r="D12" s="2" t="s">
        <v>68</v>
      </c>
      <c r="E12" s="2" t="s">
        <v>27</v>
      </c>
      <c r="F12" s="2" t="s">
        <v>68</v>
      </c>
      <c r="G12" s="3">
        <v>120000</v>
      </c>
      <c r="H12" s="3">
        <v>60000</v>
      </c>
      <c r="I12" s="3">
        <v>15000</v>
      </c>
    </row>
    <row r="13" spans="1:9" ht="30" customHeight="1" x14ac:dyDescent="0.4">
      <c r="A13" s="10">
        <v>3</v>
      </c>
      <c r="B13" s="2" t="s">
        <v>32</v>
      </c>
      <c r="C13" s="2" t="s">
        <v>25</v>
      </c>
      <c r="D13" s="2" t="s">
        <v>68</v>
      </c>
      <c r="E13" s="2" t="s">
        <v>28</v>
      </c>
      <c r="F13" s="2" t="s">
        <v>68</v>
      </c>
      <c r="G13" s="3">
        <v>60000</v>
      </c>
      <c r="H13" s="3">
        <v>30000</v>
      </c>
      <c r="I13" s="3">
        <v>7500</v>
      </c>
    </row>
    <row r="14" spans="1:9" ht="30" customHeight="1" x14ac:dyDescent="0.4">
      <c r="A14" s="10">
        <v>4</v>
      </c>
      <c r="B14" s="2"/>
      <c r="C14" s="2"/>
      <c r="D14" s="2"/>
      <c r="E14" s="2"/>
      <c r="F14" s="2"/>
      <c r="G14" s="3"/>
      <c r="H14" s="3"/>
      <c r="I14" s="3"/>
    </row>
    <row r="15" spans="1:9" ht="30" customHeight="1" x14ac:dyDescent="0.4">
      <c r="A15" s="10">
        <v>5</v>
      </c>
      <c r="B15" s="2"/>
      <c r="C15" s="2"/>
      <c r="D15" s="2"/>
      <c r="E15" s="2"/>
      <c r="F15" s="2"/>
      <c r="G15" s="3"/>
      <c r="H15" s="3"/>
      <c r="I15" s="3"/>
    </row>
    <row r="16" spans="1:9" ht="30" customHeight="1" x14ac:dyDescent="0.4">
      <c r="A16" s="4"/>
      <c r="B16" s="5"/>
      <c r="C16" s="5"/>
      <c r="D16" s="5"/>
      <c r="E16" s="5"/>
      <c r="F16" s="2" t="s">
        <v>10</v>
      </c>
      <c r="G16" s="3">
        <f>SUM(G11:G15)</f>
        <v>540000</v>
      </c>
      <c r="H16" s="3">
        <f>SUM(H11:H15)</f>
        <v>270000</v>
      </c>
      <c r="I16" s="3">
        <f>SUM(I11:I15)</f>
        <v>67500</v>
      </c>
    </row>
    <row r="17" spans="1:9" ht="19.5" customHeight="1" x14ac:dyDescent="0.4">
      <c r="A17" s="13" t="s">
        <v>7</v>
      </c>
      <c r="B17" s="4"/>
      <c r="C17" s="4"/>
      <c r="D17" s="4"/>
      <c r="E17" s="4"/>
      <c r="F17" s="4"/>
      <c r="G17" s="4"/>
      <c r="H17" s="4"/>
      <c r="I17" s="4"/>
    </row>
  </sheetData>
  <mergeCells count="9">
    <mergeCell ref="A6:B6"/>
    <mergeCell ref="C6:I6"/>
    <mergeCell ref="A1:I1"/>
    <mergeCell ref="A3:B3"/>
    <mergeCell ref="C3:I3"/>
    <mergeCell ref="A4:B4"/>
    <mergeCell ref="C4:I4"/>
    <mergeCell ref="A5:B5"/>
    <mergeCell ref="C5:I5"/>
  </mergeCells>
  <phoneticPr fontId="2"/>
  <pageMargins left="0.70866141732283472" right="0.70866141732283472" top="0.74803149606299213" bottom="0.74803149606299213" header="0.31496062992125984" footer="0.31496062992125984"/>
  <pageSetup paperSize="9" scale="96" orientation="landscape"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様式5(実績報告書)</vt:lpstr>
      <vt:lpstr>入力用①</vt:lpstr>
      <vt:lpstr>入力用②（計画書変更ありのみ）</vt:lpstr>
      <vt:lpstr>入力用② (計画書に変更ありのみ、6人以上)</vt:lpstr>
      <vt:lpstr>記載例</vt:lpstr>
      <vt:lpstr>記載例!Print_Area</vt:lpstr>
      <vt:lpstr>入力用①!Print_Area</vt:lpstr>
      <vt:lpstr>'入力用② (計画書に変更ありのみ、6人以上)'!Print_Area</vt:lpstr>
      <vt:lpstr>'入力用②（計画書変更ありのみ）'!Print_Area</vt:lpstr>
      <vt:lpstr>'様式5(実績報告書)'!Print_Area</vt:lpstr>
      <vt:lpstr>'入力用② (計画書に変更ありのみ、6人以上)'!Print_Titles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德田　雛子</cp:lastModifiedBy>
  <cp:lastPrinted>2025-07-16T07:56:44Z</cp:lastPrinted>
  <dcterms:modified xsi:type="dcterms:W3CDTF">2025-08-13T01:59:54Z</dcterms:modified>
</cp:coreProperties>
</file>