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iyakoj.local\public\01.共有（情報）\01.宮古島市役所\05..総務部\02.財政課\財政係\決算関係\決算統計\平成28年度決算統計\03 その他調査もの\10 平成28年度財政状況資料集の作成及び提出について\H28財政状況資料集の作成及び提出について\【県へ回答】\"/>
    </mc:Choice>
  </mc:AlternateContent>
  <bookViews>
    <workbookView xWindow="0" yWindow="0" windowWidth="20460" windowHeight="7155" tabRatio="76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CR102" i="11" l="1"/>
  <c r="AU63" i="11" l="1"/>
  <c r="AP63" i="11"/>
  <c r="AF88" i="11"/>
  <c r="AP23" i="11"/>
  <c r="AA23" i="11"/>
  <c r="V23" i="11"/>
  <c r="Q23" i="11"/>
  <c r="AA9" i="11"/>
  <c r="AA8" i="11"/>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U37" i="9"/>
  <c r="C37" i="9"/>
  <c r="CO36" i="9"/>
  <c r="BW36" i="9"/>
  <c r="AM36" i="9"/>
  <c r="CO35" i="9"/>
  <c r="BW35" i="9"/>
  <c r="AM35" i="9"/>
  <c r="CO34" i="9"/>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 r="BE36" i="9" s="1"/>
  <c r="BE37" i="9" s="1"/>
</calcChain>
</file>

<file path=xl/sharedStrings.xml><?xml version="1.0" encoding="utf-8"?>
<sst xmlns="http://schemas.openxmlformats.org/spreadsheetml/2006/main" count="1038" uniqueCount="547">
  <si>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</si>
  <si>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</si>
  <si>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</si>
  <si>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</si>
  <si>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</si>
  <si>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</si>
  <si>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</si>
  <si>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</si>
  <si>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</si>
  <si>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</si>
  <si>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</si>
  <si>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</si>
  <si>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</si>
  <si>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</si>
  <si>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</si>
  <si>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</si>
  <si>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</si>
  <si>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</si>
  <si>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</si>
  <si>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</si>
  <si>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</si>
  <si>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</si>
  <si>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</si>
  <si>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</si>
  <si>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</si>
  <si>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</si>
  <si>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</si>
  <si>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</si>
  <si>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</si>
  <si>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</si>
  <si>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</si>
  <si>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</si>
  <si>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</si>
  <si>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</si>
  <si>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</si>
  <si>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</si>
  <si>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</si>
  <si>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</si>
  <si>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</si>
  <si>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</si>
  <si>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</si>
  <si>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</si>
  <si>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</si>
  <si>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</si>
  <si>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</si>
  <si>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</si>
  <si>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</si>
  <si>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</si>
  <si>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</si>
  <si>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</si>
  <si>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</si>
  <si>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</si>
  <si>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</si>
  <si>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</si>
  <si>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</si>
  <si>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</si>
  <si>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</si>
  <si>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</si>
  <si>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</si>
  <si>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</si>
  <si>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</si>
  <si>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</si>
  <si>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</si>
  <si>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</si>
  <si>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</si>
  <si>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</si>
  <si>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</si>
  <si>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</si>
  <si>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</si>
  <si>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</si>
  <si>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</si>
  <si>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</si>
  <si>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</si>
  <si>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</si>
  <si>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</si>
  <si>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</si>
  <si>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</si>
  <si>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</si>
  <si>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</si>
  <si>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</si>
  <si>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</si>
  <si>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</si>
  <si>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宮古島市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</si>
  <si>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</si>
  <si>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</si>
  <si>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</si>
  <si>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</si>
  <si>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</si>
  <si>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</si>
  <si>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</si>
  <si>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</si>
  <si>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</si>
  <si>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</si>
  <si>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</si>
  <si>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</si>
  <si>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</si>
  <si>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</si>
  <si>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</si>
  <si>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</si>
  <si>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</si>
  <si>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</si>
  <si>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</si>
  <si>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</si>
  <si>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</si>
  <si>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</si>
  <si>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</si>
  <si>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</si>
  <si>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</si>
  <si>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</si>
  <si>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</si>
  <si>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</si>
  <si>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</si>
  <si>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</si>
  <si>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</si>
  <si>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</si>
  <si>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</si>
  <si>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</si>
  <si>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</si>
  <si>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</si>
  <si>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</si>
  <si>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</si>
  <si>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</si>
  <si>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</si>
  <si>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</si>
  <si>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</si>
  <si>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</si>
  <si>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</si>
  <si>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</si>
  <si>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</si>
  <si>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</si>
  <si>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</si>
  <si>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</si>
  <si>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</si>
  <si>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</si>
  <si>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</si>
  <si>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</si>
  <si>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</si>
  <si>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</si>
  <si>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</si>
  <si>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</si>
  <si>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</si>
  <si>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</si>
  <si>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</si>
  <si>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</si>
  <si>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</si>
  <si>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</si>
  <si>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</si>
  <si>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</si>
  <si>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</si>
  <si>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</si>
  <si>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</si>
  <si>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</si>
  <si>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</si>
  <si>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</si>
  <si>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</si>
  <si>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</si>
  <si>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</si>
  <si>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</si>
  <si>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</si>
  <si>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</si>
  <si>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</si>
  <si>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</si>
  <si>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</si>
  <si>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</si>
  <si>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</si>
  <si>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</si>
  <si>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</si>
  <si>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</si>
  <si>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</si>
  <si>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</si>
  <si>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</si>
  <si>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</si>
  <si>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</si>
  <si>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</si>
  <si>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</si>
  <si>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</si>
  <si>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</si>
  <si>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</si>
  <si>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</si>
  <si>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</si>
  <si>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</si>
  <si>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</si>
  <si>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</si>
  <si>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</si>
  <si>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</si>
  <si>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</si>
  <si>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</si>
  <si>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</si>
  <si>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</si>
  <si>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</si>
  <si>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</si>
  <si>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</si>
  <si>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</si>
  <si>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</si>
  <si>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</si>
  <si>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沖縄県宮古島市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</si>
  <si>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</si>
  <si>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</si>
  <si>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</si>
  <si>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</si>
  <si>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</si>
  <si>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</si>
  <si>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</si>
  <si>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</si>
  <si>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</si>
  <si>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</si>
  <si>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</si>
  <si>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</si>
  <si>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</si>
  <si>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</si>
  <si>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</si>
  <si>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</si>
  <si>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</si>
  <si>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</si>
  <si>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</si>
  <si>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</si>
  <si>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</si>
  <si>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</si>
  <si>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</si>
  <si>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</si>
  <si>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</si>
  <si>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</si>
  <si>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</si>
  <si>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</si>
  <si>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</si>
  <si>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</si>
  <si>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</si>
  <si>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</si>
  <si>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</si>
  <si>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</si>
  <si>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</si>
  <si>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</si>
  <si>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</si>
  <si>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</si>
  <si>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</si>
  <si>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</si>
  <si>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</si>
  <si>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</si>
  <si>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</si>
  <si>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</si>
  <si>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</si>
  <si>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</si>
  <si>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</si>
  <si>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</si>
  <si>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</si>
  <si>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</si>
  <si>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</si>
  <si>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</si>
  <si>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</si>
  <si>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</si>
  <si>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</si>
  <si>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</si>
  <si>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</si>
  <si>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</si>
  <si>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</si>
  <si>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</si>
  <si>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</si>
  <si>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</si>
  <si>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</si>
  <si>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</si>
  <si>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</si>
  <si>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</si>
  <si>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</si>
  <si>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</si>
  <si>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</si>
  <si>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</si>
  <si>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</si>
  <si>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</si>
  <si>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</si>
  <si>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</si>
  <si>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</si>
  <si>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</si>
  <si>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</si>
  <si>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</si>
  <si>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</si>
  <si>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</si>
  <si>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</si>
  <si>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</si>
  <si>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</si>
  <si>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</si>
  <si>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</si>
  <si>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</si>
  <si>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</si>
  <si>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</si>
  <si>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</si>
  <si>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</si>
  <si>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</si>
  <si>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</si>
  <si>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</si>
  <si>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</si>
  <si>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</si>
  <si>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</si>
  <si>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</si>
  <si>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</si>
  <si>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</si>
  <si>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</si>
  <si>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</si>
  <si>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</si>
  <si>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</si>
  <si>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</si>
  <si>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</si>
  <si>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</si>
  <si>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</si>
  <si>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</si>
  <si>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</si>
  <si>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</si>
  <si>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</si>
  <si>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</si>
  <si>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</si>
  <si>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</si>
  <si>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</si>
  <si>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</si>
  <si>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</si>
  <si>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港湾整備</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</si>
  <si>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</si>
  <si>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</si>
  <si>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</si>
  <si>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</si>
  <si>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</si>
  <si>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</si>
  <si>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</si>
  <si>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</si>
  <si>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</si>
  <si>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</si>
  <si>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</si>
  <si>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</si>
  <si>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</si>
  <si>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</si>
  <si>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</si>
  <si>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</si>
  <si>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</si>
  <si>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</si>
  <si>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</si>
  <si>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</si>
  <si>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</si>
  <si>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</si>
  <si>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</si>
  <si>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</si>
  <si>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</si>
  <si>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</si>
  <si>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</si>
  <si>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</si>
  <si>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</si>
  <si>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</si>
  <si>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沖縄県宮古島市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</si>
  <si>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</si>
  <si>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</si>
  <si>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</si>
  <si>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</si>
  <si>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</si>
  <si>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</si>
  <si>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</si>
  <si>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</si>
  <si>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</si>
  <si>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</si>
  <si>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</si>
  <si>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</si>
  <si>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</si>
  <si>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</si>
  <si>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</si>
  <si>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</si>
  <si>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</si>
  <si>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</si>
  <si>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</si>
  <si>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</si>
  <si>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再生可能エネルギー運営事業特別会計</t>
    <phoneticPr fontId="5"/>
  </si>
  <si>
    <t>新技術実証栽培事業特別会計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</si>
  <si>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</si>
  <si>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</si>
  <si>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</si>
  <si>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</si>
  <si>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</si>
  <si>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</si>
  <si>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</si>
  <si>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</si>
  <si>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</si>
  <si>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</si>
  <si>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</si>
  <si>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</si>
  <si>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</si>
  <si>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</si>
  <si>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</si>
  <si>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</si>
  <si>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水道事業特別会計</t>
    <phoneticPr fontId="5"/>
  </si>
  <si>
    <t>法適用企業</t>
    <phoneticPr fontId="5"/>
  </si>
  <si>
    <t>港湾事業特別会計</t>
    <phoneticPr fontId="5"/>
  </si>
  <si>
    <t>法非適用企業</t>
    <phoneticPr fontId="5"/>
  </si>
  <si>
    <t>農漁業集落排水事業特別会計</t>
    <phoneticPr fontId="5"/>
  </si>
  <si>
    <t>公共下水道事業特別会計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</si>
  <si>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</si>
  <si>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</si>
  <si>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</si>
  <si>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</si>
  <si>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</si>
  <si>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</si>
  <si>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</si>
  <si>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</si>
  <si>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</si>
  <si>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</si>
  <si>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</si>
  <si>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</si>
  <si>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</si>
  <si>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</si>
  <si>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</si>
  <si>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</si>
  <si>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</si>
  <si>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</si>
  <si>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</si>
  <si>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</si>
  <si>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</si>
  <si>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</si>
  <si>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</si>
  <si>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</si>
  <si>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</si>
  <si>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</si>
  <si>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</si>
  <si>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</si>
  <si>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</si>
  <si>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</si>
  <si>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</si>
  <si>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</si>
  <si>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</si>
  <si>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</si>
  <si>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</si>
  <si>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</si>
  <si>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</si>
  <si>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</si>
  <si>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</si>
  <si>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</si>
  <si>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</si>
  <si>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</si>
  <si>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</si>
  <si>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</si>
  <si>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</si>
  <si>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</si>
  <si>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</si>
  <si>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</si>
  <si>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</si>
  <si>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</si>
  <si>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</si>
  <si>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</si>
  <si>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</si>
  <si>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</si>
  <si>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</si>
  <si>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</si>
  <si>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</si>
  <si>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</si>
  <si>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</si>
  <si>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</si>
  <si>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</si>
  <si>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</si>
  <si>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</si>
  <si>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</si>
  <si>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</si>
  <si>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</si>
  <si>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</si>
  <si>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</si>
  <si>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</si>
  <si>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</si>
  <si>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</si>
  <si>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</si>
  <si>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</si>
  <si>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</si>
  <si>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</si>
  <si>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</si>
  <si>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</si>
  <si>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</si>
  <si>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</si>
  <si>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</si>
  <si>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</si>
  <si>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</si>
  <si>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</si>
  <si>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</si>
  <si>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</si>
  <si>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</si>
  <si>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</si>
  <si>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</si>
  <si>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</si>
  <si>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</si>
  <si>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</si>
  <si>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</si>
  <si>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</si>
  <si>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</si>
  <si>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</si>
  <si>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</si>
  <si>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</si>
  <si>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</si>
  <si>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</si>
  <si>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</si>
  <si>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</si>
  <si>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</si>
  <si>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</si>
  <si>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</si>
  <si>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</si>
  <si>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</si>
  <si>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</si>
  <si>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</si>
  <si>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</si>
  <si>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</si>
  <si>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</si>
  <si>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</si>
  <si>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</si>
  <si>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</si>
  <si>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</si>
  <si>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</si>
  <si>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</si>
  <si>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</si>
  <si>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</si>
  <si>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</si>
  <si>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</si>
  <si>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</si>
  <si>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</si>
  <si>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</si>
  <si>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</si>
  <si>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</si>
  <si>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</si>
  <si>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</si>
  <si>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</si>
  <si>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</si>
  <si>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</si>
  <si>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</si>
  <si>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</si>
  <si>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</si>
  <si>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</si>
  <si>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</si>
  <si>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</si>
  <si>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水道事業特別会計</t>
  </si>
  <si>
    <t>土地区画整理事業特別会計</t>
  </si>
  <si>
    <t>介護保険特別会計</t>
  </si>
  <si>
    <t>公共下水道事業特別会計</t>
  </si>
  <si>
    <t>港湾事業特別会計</t>
  </si>
  <si>
    <t>再生可能エネルギー運営事業特別会計</t>
  </si>
  <si>
    <t>新技術実証栽培事業特別会計</t>
  </si>
  <si>
    <t>その他会計（赤字）</t>
  </si>
  <si>
    <t>その他会計（黒字）</t>
  </si>
  <si>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</si>
  <si>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</si>
  <si>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沖縄県後期高齢者医療広域連合</t>
    <rPh sb="0" eb="3">
      <t>オキナワケン</t>
    </rPh>
    <rPh sb="3" eb="5">
      <t>コウキ</t>
    </rPh>
    <rPh sb="5" eb="8">
      <t>コウレイシャ</t>
    </rPh>
    <rPh sb="8" eb="10">
      <t>イリョウ</t>
    </rPh>
    <rPh sb="10" eb="12">
      <t>コウイキ</t>
    </rPh>
    <rPh sb="12" eb="14">
      <t>レンゴウ</t>
    </rPh>
    <phoneticPr fontId="2"/>
  </si>
  <si>
    <t>沖縄県後期高齢者医療広域連合（事業勘定）</t>
    <rPh sb="0" eb="3">
      <t>オキナワケン</t>
    </rPh>
    <rPh sb="3" eb="5">
      <t>コウキ</t>
    </rPh>
    <rPh sb="5" eb="8">
      <t>コウレイシャ</t>
    </rPh>
    <rPh sb="8" eb="10">
      <t>イリョウ</t>
    </rPh>
    <rPh sb="10" eb="12">
      <t>コウイキ</t>
    </rPh>
    <rPh sb="12" eb="14">
      <t>レンゴウ</t>
    </rPh>
    <rPh sb="15" eb="17">
      <t>ジギョウ</t>
    </rPh>
    <rPh sb="17" eb="19">
      <t>カンジョウ</t>
    </rPh>
    <phoneticPr fontId="2"/>
  </si>
  <si>
    <t>（株）宮古食肉センター</t>
    <rPh sb="0" eb="3">
      <t>カブ</t>
    </rPh>
    <rPh sb="3" eb="5">
      <t>ミヤコ</t>
    </rPh>
    <rPh sb="5" eb="7">
      <t>ショクニク</t>
    </rPh>
    <phoneticPr fontId="2"/>
  </si>
  <si>
    <t>-</t>
    <phoneticPr fontId="2"/>
  </si>
  <si>
    <t>-</t>
    <phoneticPr fontId="2"/>
  </si>
  <si>
    <t>-</t>
    <phoneticPr fontId="2"/>
  </si>
  <si>
    <t>-</t>
    <phoneticPr fontId="2"/>
  </si>
  <si>
    <t>-</t>
    <phoneticPr fontId="2"/>
  </si>
  <si>
    <t>△15</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</si>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</sst>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extLst>
            <c:ext xmlns:c16="http://schemas.microsoft.com/office/drawing/2014/chart" uri="{C3380CC4-5D6E-409C-BE32-E72D297353CC}">
              <c16:uniqueId val="{00000000-9B38-478E-BEF1-06B13C2D67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151728</c:v>
                </c:pt>
                <c:pt idx="1">
                  <c:v>177711</c:v>
                </c:pt>
                <c:pt idx="2">
                  <c:v>147074</c:v>
                </c:pt>
                <c:pt idx="3">
                  <c:v>206415</c:v>
                </c:pt>
                <c:pt idx="4">
                  <c:v>189659</c:v>
                </c:pt>
              </c:numCache>
            </c:numRef>
          </c:val>
          <c:smooth val="0"/>
          <c:extLst>
            <c:ext xmlns:c16="http://schemas.microsoft.com/office/drawing/2014/chart" uri="{C3380CC4-5D6E-409C-BE32-E72D297353CC}">
              <c16:uniqueId val="{00000001-9B38-478E-BEF1-06B13C2D67DD}"/>
            </c:ext>
          </c:extLst>
        </c:ser>
        <c:dLbls>
          <c:showLegendKey val="0"/>
          <c:showVal val="0"/>
          <c:showCatName val="0"/>
          <c:showSerName val="0"/>
          <c:showPercent val="0"/>
          <c:showBubbleSize val="0"/>
        </c:dLbls>
        <c:marker val="1"/>
        <c:smooth val="0"/>
        <c:axId val="171556224"/>
        <c:axId val="171571456"/>
      </c:lineChart>
      <c:catAx>
        <c:axId val="171556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571456"/>
        <c:crosses val="autoZero"/>
        <c:auto val="1"/>
        <c:lblAlgn val="ctr"/>
        <c:lblOffset val="100"/>
        <c:tickLblSkip val="1"/>
        <c:tickMarkSkip val="1"/>
        <c:noMultiLvlLbl val="0"/>
      </c:catAx>
      <c:valAx>
        <c:axId val="17157145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556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9.94</c:v>
                </c:pt>
                <c:pt idx="1">
                  <c:v>11.3</c:v>
                </c:pt>
                <c:pt idx="2">
                  <c:v>7.54</c:v>
                </c:pt>
                <c:pt idx="3">
                  <c:v>6.56</c:v>
                </c:pt>
                <c:pt idx="4">
                  <c:v>10.6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23.3</c:v>
                </c:pt>
                <c:pt idx="1">
                  <c:v>28.07</c:v>
                </c:pt>
                <c:pt idx="2">
                  <c:v>34.119999999999997</c:v>
                </c:pt>
                <c:pt idx="3">
                  <c:v>36.99</c:v>
                </c:pt>
                <c:pt idx="4">
                  <c:v>41.48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994944"/>
        <c:axId val="91018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4.5599999999999996</c:v>
                </c:pt>
                <c:pt idx="1">
                  <c:v>6.52</c:v>
                </c:pt>
                <c:pt idx="2">
                  <c:v>1.9</c:v>
                </c:pt>
                <c:pt idx="3">
                  <c:v>2.88</c:v>
                </c:pt>
                <c:pt idx="4">
                  <c:v>8.73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994944"/>
        <c:axId val="91018752"/>
      </c:lineChart>
      <c:catAx>
        <c:axId val="9099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018752"/>
        <c:crosses val="autoZero"/>
        <c:auto val="1"/>
        <c:lblAlgn val="ctr"/>
        <c:lblOffset val="100"/>
        <c:tickLblSkip val="1"/>
        <c:tickMarkSkip val="1"/>
        <c:noMultiLvlLbl val="0"/>
      </c:catAx>
      <c:valAx>
        <c:axId val="91018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99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0.02</c:v>
                </c:pt>
                <c:pt idx="4">
                  <c:v>#N/A</c:v>
                </c:pt>
                <c:pt idx="5">
                  <c:v>0.08</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新技術実証栽培事業特別会計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再生可能エネルギー運営事業特別会計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港湾事業特別会計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0.16</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0.03</c:v>
                </c:pt>
                <c:pt idx="2">
                  <c:v>#N/A</c:v>
                </c:pt>
                <c:pt idx="3">
                  <c:v>0.1</c:v>
                </c:pt>
                <c:pt idx="4">
                  <c:v>#N/A</c:v>
                </c:pt>
                <c:pt idx="5">
                  <c:v>0</c:v>
                </c:pt>
                <c:pt idx="6">
                  <c:v>#N/A</c:v>
                </c:pt>
                <c:pt idx="7">
                  <c:v>0.22</c:v>
                </c:pt>
                <c:pt idx="8">
                  <c:v>#N/A</c:v>
                </c:pt>
                <c:pt idx="9">
                  <c:v>0.15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#N/A</c:v>
                </c:pt>
                <c:pt idx="5">
                  <c:v>0</c:v>
                </c:pt>
                <c:pt idx="6">
                  <c:v>#N/A</c:v>
                </c:pt>
                <c:pt idx="7">
                  <c:v>0.37</c:v>
                </c:pt>
                <c:pt idx="8">
                  <c:v>#N/A</c:v>
                </c:pt>
                <c:pt idx="9">
                  <c:v>0.66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3.13</c:v>
                </c:pt>
                <c:pt idx="2">
                  <c:v>#N/A</c:v>
                </c:pt>
                <c:pt idx="3">
                  <c:v>3.1</c:v>
                </c:pt>
                <c:pt idx="4">
                  <c:v>#N/A</c:v>
                </c:pt>
                <c:pt idx="5">
                  <c:v>3.4</c:v>
                </c:pt>
                <c:pt idx="6">
                  <c:v>#N/A</c:v>
                </c:pt>
                <c:pt idx="7">
                  <c:v>4.0599999999999996</c:v>
                </c:pt>
                <c:pt idx="8">
                  <c:v>#N/A</c:v>
                </c:pt>
                <c:pt idx="9">
                  <c:v>4.93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9.93</c:v>
                </c:pt>
                <c:pt idx="2">
                  <c:v>#N/A</c:v>
                </c:pt>
                <c:pt idx="3">
                  <c:v>11.29</c:v>
                </c:pt>
                <c:pt idx="4">
                  <c:v>#N/A</c:v>
                </c:pt>
                <c:pt idx="5">
                  <c:v>7.53</c:v>
                </c:pt>
                <c:pt idx="6">
                  <c:v>#N/A</c:v>
                </c:pt>
                <c:pt idx="7">
                  <c:v>6.56</c:v>
                </c:pt>
                <c:pt idx="8">
                  <c:v>#N/A</c:v>
                </c:pt>
                <c:pt idx="9">
                  <c:v>10.6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4912128"/>
        <c:axId val="165247616"/>
      </c:barChart>
      <c:catAx>
        <c:axId val="16491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247616"/>
        <c:crosses val="autoZero"/>
        <c:auto val="1"/>
        <c:lblAlgn val="ctr"/>
        <c:lblOffset val="100"/>
        <c:tickLblSkip val="1"/>
        <c:tickMarkSkip val="1"/>
        <c:noMultiLvlLbl val="0"/>
      </c:catAx>
      <c:valAx>
        <c:axId val="165247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912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2424</c:v>
                </c:pt>
                <c:pt idx="5">
                  <c:v>2554</c:v>
                </c:pt>
                <c:pt idx="8">
                  <c:v>2544</c:v>
                </c:pt>
                <c:pt idx="11">
                  <c:v>2560</c:v>
                </c:pt>
                <c:pt idx="14">
                  <c:v>2579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c:v>
                </c:pt>
                <c:pt idx="3">
                  <c:v>8</c:v>
                </c:pt>
                <c:pt idx="6">
                  <c:v>7</c:v>
                </c:pt>
                <c:pt idx="9">
                  <c:v>5</c:v>
                </c:pt>
                <c:pt idx="12">
                  <c:v>4</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184</c:v>
                </c:pt>
                <c:pt idx="3">
                  <c:v>201</c:v>
                </c:pt>
                <c:pt idx="6">
                  <c:v>155</c:v>
                </c:pt>
                <c:pt idx="9">
                  <c:v>211</c:v>
                </c:pt>
                <c:pt idx="12">
                  <c:v>183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3598</c:v>
                </c:pt>
                <c:pt idx="3">
                  <c:v>3626</c:v>
                </c:pt>
                <c:pt idx="6">
                  <c:v>3646</c:v>
                </c:pt>
                <c:pt idx="9">
                  <c:v>3582</c:v>
                </c:pt>
                <c:pt idx="12">
                  <c:v>3633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6083584"/>
        <c:axId val="166118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1369</c:v>
                </c:pt>
                <c:pt idx="2">
                  <c:v>#N/A</c:v>
                </c:pt>
                <c:pt idx="3">
                  <c:v>#N/A</c:v>
                </c:pt>
                <c:pt idx="4">
                  <c:v>1281</c:v>
                </c:pt>
                <c:pt idx="5">
                  <c:v>#N/A</c:v>
                </c:pt>
                <c:pt idx="6">
                  <c:v>#N/A</c:v>
                </c:pt>
                <c:pt idx="7">
                  <c:v>1264</c:v>
                </c:pt>
                <c:pt idx="8">
                  <c:v>#N/A</c:v>
                </c:pt>
                <c:pt idx="9">
                  <c:v>#N/A</c:v>
                </c:pt>
                <c:pt idx="10">
                  <c:v>1238</c:v>
                </c:pt>
                <c:pt idx="11">
                  <c:v>#N/A</c:v>
                </c:pt>
                <c:pt idx="12">
                  <c:v>#N/A</c:v>
                </c:pt>
                <c:pt idx="13">
                  <c:v>1241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6083584"/>
        <c:axId val="166118144"/>
      </c:lineChart>
      <c:catAx>
        <c:axId val="16608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118144"/>
        <c:crosses val="autoZero"/>
        <c:auto val="1"/>
        <c:lblAlgn val="ctr"/>
        <c:lblOffset val="100"/>
        <c:tickLblSkip val="1"/>
        <c:tickMarkSkip val="1"/>
        <c:noMultiLvlLbl val="0"/>
      </c:catAx>
      <c:valAx>
        <c:axId val="166118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083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21815</c:v>
                </c:pt>
                <c:pt idx="5">
                  <c:v>23329</c:v>
                </c:pt>
                <c:pt idx="8">
                  <c:v>23975</c:v>
                </c:pt>
                <c:pt idx="11">
                  <c:v>26392</c:v>
                </c:pt>
                <c:pt idx="14">
                  <c:v>26838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1794</c:v>
                </c:pt>
                <c:pt idx="5">
                  <c:v>86</c:v>
                </c:pt>
                <c:pt idx="8">
                  <c:v>1767</c:v>
                </c:pt>
                <c:pt idx="11">
                  <c:v>1635</c:v>
                </c:pt>
                <c:pt idx="14">
                  <c:v>1328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6372</c:v>
                </c:pt>
                <c:pt idx="5">
                  <c:v>7483</c:v>
                </c:pt>
                <c:pt idx="8">
                  <c:v>9003</c:v>
                </c:pt>
                <c:pt idx="11">
                  <c:v>10807</c:v>
                </c:pt>
                <c:pt idx="14">
                  <c:v>12171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37</c:v>
                </c:pt>
                <c:pt idx="3">
                  <c:v>32</c:v>
                </c:pt>
                <c:pt idx="6">
                  <c:v>28</c:v>
                </c:pt>
                <c:pt idx="9">
                  <c:v>23</c:v>
                </c:pt>
                <c:pt idx="12">
                  <c:v>19</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4359</c:v>
                </c:pt>
                <c:pt idx="3">
                  <c:v>4460</c:v>
                </c:pt>
                <c:pt idx="6">
                  <c:v>3219</c:v>
                </c:pt>
                <c:pt idx="9">
                  <c:v>3335</c:v>
                </c:pt>
                <c:pt idx="12">
                  <c:v>2877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2240</c:v>
                </c:pt>
                <c:pt idx="3">
                  <c:v>2200</c:v>
                </c:pt>
                <c:pt idx="6">
                  <c:v>2098</c:v>
                </c:pt>
                <c:pt idx="9">
                  <c:v>2321</c:v>
                </c:pt>
                <c:pt idx="12">
                  <c:v>2567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43</c:v>
                </c:pt>
                <c:pt idx="3">
                  <c:v>29</c:v>
                </c:pt>
                <c:pt idx="6">
                  <c:v>10</c:v>
                </c:pt>
                <c:pt idx="9">
                  <c:v>5</c:v>
                </c:pt>
                <c:pt idx="12">
                  <c:v>1</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34921</c:v>
                </c:pt>
                <c:pt idx="3">
                  <c:v>35084</c:v>
                </c:pt>
                <c:pt idx="6">
                  <c:v>34559</c:v>
                </c:pt>
                <c:pt idx="9">
                  <c:v>36205</c:v>
                </c:pt>
                <c:pt idx="12">
                  <c:v>36711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7341440"/>
        <c:axId val="167361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11618</c:v>
                </c:pt>
                <c:pt idx="2">
                  <c:v>#N/A</c:v>
                </c:pt>
                <c:pt idx="3">
                  <c:v>#N/A</c:v>
                </c:pt>
                <c:pt idx="4">
                  <c:v>10907</c:v>
                </c:pt>
                <c:pt idx="5">
                  <c:v>#N/A</c:v>
                </c:pt>
                <c:pt idx="6">
                  <c:v>#N/A</c:v>
                </c:pt>
                <c:pt idx="7">
                  <c:v>5170</c:v>
                </c:pt>
                <c:pt idx="8">
                  <c:v>#N/A</c:v>
                </c:pt>
                <c:pt idx="9">
                  <c:v>#N/A</c:v>
                </c:pt>
                <c:pt idx="10">
                  <c:v>3055</c:v>
                </c:pt>
                <c:pt idx="11">
                  <c:v>#N/A</c:v>
                </c:pt>
                <c:pt idx="12">
                  <c:v>#N/A</c:v>
                </c:pt>
                <c:pt idx="13">
                  <c:v>1838</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7341440"/>
        <c:axId val="167361152"/>
      </c:lineChart>
      <c:catAx>
        <c:axId val="16734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361152"/>
        <c:crosses val="autoZero"/>
        <c:auto val="1"/>
        <c:lblAlgn val="ctr"/>
        <c:lblOffset val="100"/>
        <c:tickLblSkip val="1"/>
        <c:tickMarkSkip val="1"/>
        <c:noMultiLvlLbl val="0"/>
      </c:catAx>
      <c:valAx>
        <c:axId val="167361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341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・算入公債費等</a:t>
          </a:r>
          <a:r>
            <a:rPr lang="ja-JP" altLang="en-US" sz="1100" b="0" i="0" baseline="0">
              <a:solidFill>
                <a:schemeClr val="dk1"/>
              </a:solidFill>
              <a:effectLst/>
              <a:latin typeface="+mn-lt"/>
              <a:ea typeface="+mn-ea"/>
              <a:cs typeface="+mn-cs"/>
            </a:rPr>
            <a:t>、元利償還金等</a:t>
          </a:r>
          <a:r>
            <a:rPr lang="ja-JP" altLang="ja-JP" sz="1100" b="0" i="0" baseline="0">
              <a:solidFill>
                <a:schemeClr val="dk1"/>
              </a:solidFill>
              <a:effectLst/>
              <a:latin typeface="+mn-lt"/>
              <a:ea typeface="+mn-ea"/>
              <a:cs typeface="+mn-cs"/>
            </a:rPr>
            <a:t>についてはほぼ横ばいの状況で推移している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endParaRPr lang="ja-JP" altLang="ja-JP" sz="1400">
            <a:effectLst/>
          </a:endParaRPr>
        </a:p>
        <a:p>
          <a:pPr rtl="0"/>
          <a:r>
            <a:rPr lang="ja-JP" altLang="ja-JP" sz="1100" b="0" i="0" baseline="0">
              <a:solidFill>
                <a:schemeClr val="dk1"/>
              </a:solidFill>
              <a:effectLst/>
              <a:latin typeface="+mn-lt"/>
              <a:ea typeface="+mn-ea"/>
              <a:cs typeface="+mn-cs"/>
            </a:rPr>
            <a:t>・今後は、合併特例債活用による大型事業の展開が見込まれることから、「起債の質」及び「発行の量」の計画管理徹底を継続させ、繰上償還も考慮しながら、適正な財政運営を図る。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・退職者のピークを過ぎたこと、また、平成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年度において繰上償還を行ったことなどから、平成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年度においては将来負担額に改善が見られた。平成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年度は地方債現在高による影響から将来負担額の増があるが、合併算定替による普通交付税増を要因とし各種基金残高を増加していることから、充当可能財源等も増加している。</a:t>
          </a:r>
          <a:endParaRPr lang="en-US" altLang="ja-JP" sz="1100" b="0" i="0" baseline="0">
            <a:solidFill>
              <a:schemeClr val="dk1"/>
            </a:solidFill>
            <a:effectLst/>
            <a:latin typeface="+mn-lt"/>
            <a:ea typeface="+mn-ea"/>
            <a:cs typeface="+mn-cs"/>
          </a:endParaRPr>
        </a:p>
        <a:p>
          <a:pPr rtl="0"/>
          <a:endParaRPr lang="ja-JP" altLang="ja-JP" sz="1400">
            <a:effectLst/>
          </a:endParaRPr>
        </a:p>
        <a:p>
          <a:pPr rtl="0"/>
          <a:r>
            <a:rPr lang="ja-JP" altLang="ja-JP" sz="1100" b="0" i="0" baseline="0">
              <a:solidFill>
                <a:schemeClr val="dk1"/>
              </a:solidFill>
              <a:effectLst/>
              <a:latin typeface="+mn-lt"/>
              <a:ea typeface="+mn-ea"/>
              <a:cs typeface="+mn-cs"/>
            </a:rPr>
            <a:t>・算定替の段階的減額と合併特例債活用による大型事業の展開を踏まえ、人件費をはじめとした各歳出抑制による基金残高管理、また「起債の質」及び「発行の量」の計画管理徹底による起債残高管理をしっかりと行い、健全でバランスの良い財政を保っていけるよう努める。</a:t>
          </a:r>
          <a:r>
            <a:rPr lang="en-US" altLang="ja-JP" sz="1100" b="0" i="0" baseline="0">
              <a:solidFill>
                <a:schemeClr val="dk1"/>
              </a:solidFill>
              <a:effectLst/>
              <a:latin typeface="+mn-lt"/>
              <a:ea typeface="+mn-ea"/>
              <a:cs typeface="+mn-cs"/>
            </a:rPr>
            <a:t>	</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沖縄県宮古島市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54,340
54,083
204.20
41,554,684
39,151,117
2,074,389
19,565,742
36,710,847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・滞納整理を推進し、市税・保険料等の徴収強化に努め</a:t>
          </a:r>
          <a:r>
            <a:rPr lang="ja-JP" altLang="en-US" sz="1100" b="0" i="0" baseline="0">
              <a:solidFill>
                <a:schemeClr val="dk1"/>
              </a:solidFill>
              <a:effectLst/>
              <a:latin typeface="+mn-lt"/>
              <a:ea typeface="+mn-ea"/>
              <a:cs typeface="+mn-cs"/>
            </a:rPr>
            <a:t>ているが、本来より</a:t>
          </a:r>
          <a:r>
            <a:rPr lang="ja-JP" altLang="ja-JP" sz="1100" b="0" i="0" baseline="0">
              <a:solidFill>
                <a:schemeClr val="dk1"/>
              </a:solidFill>
              <a:effectLst/>
              <a:latin typeface="+mn-lt"/>
              <a:ea typeface="+mn-ea"/>
              <a:cs typeface="+mn-cs"/>
            </a:rPr>
            <a:t>所得層の低い地域であること、また大型事業所がないことなどから、依然として類似団体や全国平均を大きく下回っている状況にある。</a:t>
          </a:r>
          <a:endParaRPr lang="en-US" altLang="ja-JP" sz="1400" b="0" i="0" baseline="0">
            <a:solidFill>
              <a:schemeClr val="dk1"/>
            </a:solidFill>
            <a:effectLst/>
            <a:latin typeface="+mn-lt"/>
            <a:ea typeface="+mn-ea"/>
            <a:cs typeface="+mn-cs"/>
          </a:endParaRPr>
        </a:p>
        <a:p>
          <a:pPr rtl="0"/>
          <a:endParaRPr lang="en-US" altLang="ja-JP" sz="14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・現在進めている定員管理の適正化による人件費の削減の他、物件費の計画的かつ継続的な抑制への取り組み、</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年度に策定された</a:t>
          </a:r>
          <a:r>
            <a:rPr lang="ja-JP" altLang="ja-JP" sz="1100" b="0" i="0" baseline="0">
              <a:solidFill>
                <a:schemeClr val="dk1"/>
              </a:solidFill>
              <a:effectLst/>
              <a:latin typeface="+mn-lt"/>
              <a:ea typeface="+mn-ea"/>
              <a:cs typeface="+mn-cs"/>
            </a:rPr>
            <a:t>公共施設等総合管理計画を基に、類似施設の統廃合等も視野に入れ財政の健全化を図る。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8" name="直線コネクタ 67"/>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24342</xdr:rowOff>
    </xdr:to>
    <xdr:cxnSp macro="">
      <xdr:nvCxnSpPr>
        <xdr:cNvPr id="71" name="直線コネクタ 70"/>
        <xdr:cNvCxnSpPr/>
      </xdr:nvCxnSpPr>
      <xdr:spPr>
        <a:xfrm flipV="1">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24342</xdr:rowOff>
    </xdr:from>
    <xdr:to>
      <xdr:col>4</xdr:col>
      <xdr:colOff>482600</xdr:colOff>
      <xdr:row>44</xdr:row>
      <xdr:rowOff>24342</xdr:rowOff>
    </xdr:to>
    <xdr:cxnSp macro="">
      <xdr:nvCxnSpPr>
        <xdr:cNvPr id="74" name="直線コネクタ 73"/>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24342</xdr:rowOff>
    </xdr:from>
    <xdr:to>
      <xdr:col>3</xdr:col>
      <xdr:colOff>279400</xdr:colOff>
      <xdr:row>44</xdr:row>
      <xdr:rowOff>24342</xdr:rowOff>
    </xdr:to>
    <xdr:cxnSp macro="">
      <xdr:nvCxnSpPr>
        <xdr:cNvPr id="77" name="直線コネクタ 76"/>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8"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144992</xdr:rowOff>
    </xdr:from>
    <xdr:to>
      <xdr:col>4</xdr:col>
      <xdr:colOff>533400</xdr:colOff>
      <xdr:row>44</xdr:row>
      <xdr:rowOff>75142</xdr:rowOff>
    </xdr:to>
    <xdr:sp macro="" textlink="">
      <xdr:nvSpPr>
        <xdr:cNvPr id="91" name="円/楕円 90"/>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59919</xdr:rowOff>
    </xdr:from>
    <xdr:ext cx="762000" cy="259045"/>
    <xdr:sp macro="" textlink="">
      <xdr:nvSpPr>
        <xdr:cNvPr id="92" name="テキスト ボックス 91"/>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144992</xdr:rowOff>
    </xdr:from>
    <xdr:to>
      <xdr:col>3</xdr:col>
      <xdr:colOff>330200</xdr:colOff>
      <xdr:row>44</xdr:row>
      <xdr:rowOff>75142</xdr:rowOff>
    </xdr:to>
    <xdr:sp macro="" textlink="">
      <xdr:nvSpPr>
        <xdr:cNvPr id="93" name="円/楕円 92"/>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94" name="テキスト ボックス 93"/>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144992</xdr:rowOff>
    </xdr:from>
    <xdr:to>
      <xdr:col>2</xdr:col>
      <xdr:colOff>127000</xdr:colOff>
      <xdr:row>44</xdr:row>
      <xdr:rowOff>75142</xdr:rowOff>
    </xdr:to>
    <xdr:sp macro="" textlink="">
      <xdr:nvSpPr>
        <xdr:cNvPr id="95" name="円/楕円 94"/>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59919</xdr:rowOff>
    </xdr:from>
    <xdr:ext cx="762000" cy="259045"/>
    <xdr:sp macro="" textlink="">
      <xdr:nvSpPr>
        <xdr:cNvPr id="96" name="テキスト ボックス 95"/>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・合併後大きくなっていた人件費を、定員適正化計画に則った上で人員削減を推進する事により、ここ数年の全体値の改善に大きく影響</a:t>
          </a:r>
          <a:r>
            <a:rPr lang="ja-JP" altLang="en-US" sz="1100" b="0" i="0" baseline="0">
              <a:solidFill>
                <a:schemeClr val="dk1"/>
              </a:solidFill>
              <a:effectLst/>
              <a:latin typeface="+mn-lt"/>
              <a:ea typeface="+mn-ea"/>
              <a:cs typeface="+mn-cs"/>
            </a:rPr>
            <a:t>している。</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年度においては、前述した人件費のみならず公債費の減等を背景に前年度より</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ポイント改善され、類似団体や全国平均より良い状況となっ</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。今後は、物件費の計画的かつ継続的な抑制に取り組み、扶助費を含めた社会保障費関連経費の給付適正化に努める。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3810</xdr:rowOff>
    </xdr:from>
    <xdr:to>
      <xdr:col>7</xdr:col>
      <xdr:colOff>152400</xdr:colOff>
      <xdr:row>59</xdr:row>
      <xdr:rowOff>27940</xdr:rowOff>
    </xdr:to>
    <xdr:cxnSp macro="">
      <xdr:nvCxnSpPr>
        <xdr:cNvPr id="131" name="直線コネクタ 130"/>
        <xdr:cNvCxnSpPr/>
      </xdr:nvCxnSpPr>
      <xdr:spPr>
        <a:xfrm flipV="1">
          <a:off x="4114800" y="101193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2"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27940</xdr:rowOff>
    </xdr:from>
    <xdr:to>
      <xdr:col>6</xdr:col>
      <xdr:colOff>0</xdr:colOff>
      <xdr:row>59</xdr:row>
      <xdr:rowOff>164677</xdr:rowOff>
    </xdr:to>
    <xdr:cxnSp macro="">
      <xdr:nvCxnSpPr>
        <xdr:cNvPr id="134" name="直線コネクタ 133"/>
        <xdr:cNvCxnSpPr/>
      </xdr:nvCxnSpPr>
      <xdr:spPr>
        <a:xfrm flipV="1">
          <a:off x="3225800" y="1014349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36" name="テキスト ボックス 135"/>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132504</xdr:rowOff>
    </xdr:from>
    <xdr:to>
      <xdr:col>4</xdr:col>
      <xdr:colOff>482600</xdr:colOff>
      <xdr:row>59</xdr:row>
      <xdr:rowOff>164677</xdr:rowOff>
    </xdr:to>
    <xdr:cxnSp macro="">
      <xdr:nvCxnSpPr>
        <xdr:cNvPr id="137" name="直線コネクタ 136"/>
        <xdr:cNvCxnSpPr/>
      </xdr:nvCxnSpPr>
      <xdr:spPr>
        <a:xfrm>
          <a:off x="2336800" y="102480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132504</xdr:rowOff>
    </xdr:from>
    <xdr:to>
      <xdr:col>3</xdr:col>
      <xdr:colOff>279400</xdr:colOff>
      <xdr:row>63</xdr:row>
      <xdr:rowOff>106256</xdr:rowOff>
    </xdr:to>
    <xdr:cxnSp macro="">
      <xdr:nvCxnSpPr>
        <xdr:cNvPr id="140" name="直線コネクタ 139"/>
        <xdr:cNvCxnSpPr/>
      </xdr:nvCxnSpPr>
      <xdr:spPr>
        <a:xfrm flipV="1">
          <a:off x="1447800" y="10248054"/>
          <a:ext cx="889000" cy="65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58</xdr:row>
      <xdr:rowOff>124460</xdr:rowOff>
    </xdr:from>
    <xdr:to>
      <xdr:col>7</xdr:col>
      <xdr:colOff>203200</xdr:colOff>
      <xdr:row>59</xdr:row>
      <xdr:rowOff>54610</xdr:rowOff>
    </xdr:to>
    <xdr:sp macro="" textlink="">
      <xdr:nvSpPr>
        <xdr:cNvPr id="150" name="円/楕円 149"/>
        <xdr:cNvSpPr/>
      </xdr:nvSpPr>
      <xdr:spPr>
        <a:xfrm>
          <a:off x="49022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140987</xdr:rowOff>
    </xdr:from>
    <xdr:ext cx="762000" cy="259045"/>
    <xdr:sp macro="" textlink="">
      <xdr:nvSpPr>
        <xdr:cNvPr id="151" name="財政構造の弾力性該当値テキスト"/>
        <xdr:cNvSpPr txBox="1"/>
      </xdr:nvSpPr>
      <xdr:spPr>
        <a:xfrm>
          <a:off x="5041900" y="991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148590</xdr:rowOff>
    </xdr:from>
    <xdr:to>
      <xdr:col>6</xdr:col>
      <xdr:colOff>50800</xdr:colOff>
      <xdr:row>59</xdr:row>
      <xdr:rowOff>78740</xdr:rowOff>
    </xdr:to>
    <xdr:sp macro="" textlink="">
      <xdr:nvSpPr>
        <xdr:cNvPr id="152" name="円/楕円 151"/>
        <xdr:cNvSpPr/>
      </xdr:nvSpPr>
      <xdr:spPr>
        <a:xfrm>
          <a:off x="4064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88917</xdr:rowOff>
    </xdr:from>
    <xdr:ext cx="736600" cy="259045"/>
    <xdr:sp macro="" textlink="">
      <xdr:nvSpPr>
        <xdr:cNvPr id="153" name="テキスト ボックス 152"/>
        <xdr:cNvSpPr txBox="1"/>
      </xdr:nvSpPr>
      <xdr:spPr>
        <a:xfrm>
          <a:off x="3733800" y="986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113877</xdr:rowOff>
    </xdr:from>
    <xdr:to>
      <xdr:col>4</xdr:col>
      <xdr:colOff>533400</xdr:colOff>
      <xdr:row>60</xdr:row>
      <xdr:rowOff>44027</xdr:rowOff>
    </xdr:to>
    <xdr:sp macro="" textlink="">
      <xdr:nvSpPr>
        <xdr:cNvPr id="154" name="円/楕円 153"/>
        <xdr:cNvSpPr/>
      </xdr:nvSpPr>
      <xdr:spPr>
        <a:xfrm>
          <a:off x="3175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54204</xdr:rowOff>
    </xdr:from>
    <xdr:ext cx="762000" cy="259045"/>
    <xdr:sp macro="" textlink="">
      <xdr:nvSpPr>
        <xdr:cNvPr id="155" name="テキスト ボックス 154"/>
        <xdr:cNvSpPr txBox="1"/>
      </xdr:nvSpPr>
      <xdr:spPr>
        <a:xfrm>
          <a:off x="2844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81704</xdr:rowOff>
    </xdr:from>
    <xdr:to>
      <xdr:col>3</xdr:col>
      <xdr:colOff>330200</xdr:colOff>
      <xdr:row>60</xdr:row>
      <xdr:rowOff>11854</xdr:rowOff>
    </xdr:to>
    <xdr:sp macro="" textlink="">
      <xdr:nvSpPr>
        <xdr:cNvPr id="156" name="円/楕円 155"/>
        <xdr:cNvSpPr/>
      </xdr:nvSpPr>
      <xdr:spPr>
        <a:xfrm>
          <a:off x="2286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22031</xdr:rowOff>
    </xdr:from>
    <xdr:ext cx="762000" cy="259045"/>
    <xdr:sp macro="" textlink="">
      <xdr:nvSpPr>
        <xdr:cNvPr id="157" name="テキスト ボックス 156"/>
        <xdr:cNvSpPr txBox="1"/>
      </xdr:nvSpPr>
      <xdr:spPr>
        <a:xfrm>
          <a:off x="1955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55456</xdr:rowOff>
    </xdr:from>
    <xdr:to>
      <xdr:col>2</xdr:col>
      <xdr:colOff>127000</xdr:colOff>
      <xdr:row>63</xdr:row>
      <xdr:rowOff>157056</xdr:rowOff>
    </xdr:to>
    <xdr:sp macro="" textlink="">
      <xdr:nvSpPr>
        <xdr:cNvPr id="158" name="円/楕円 157"/>
        <xdr:cNvSpPr/>
      </xdr:nvSpPr>
      <xdr:spPr>
        <a:xfrm>
          <a:off x="1397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141833</xdr:rowOff>
    </xdr:from>
    <xdr:ext cx="762000" cy="259045"/>
    <xdr:sp macro="" textlink="">
      <xdr:nvSpPr>
        <xdr:cNvPr id="159" name="テキスト ボックス 158"/>
        <xdr:cNvSpPr txBox="1"/>
      </xdr:nvSpPr>
      <xdr:spPr>
        <a:xfrm>
          <a:off x="1066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[192,136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・人件費については、合併に伴う人員増に対して定員適正化計画を推進しているが、依然として県平均比較で、かなり高い水準にある。引き続き現行の抑制策を推進していく。</a:t>
          </a:r>
          <a:endParaRPr lang="ja-JP" altLang="ja-JP" sz="1400">
            <a:effectLst/>
          </a:endParaRPr>
        </a:p>
        <a:p>
          <a:pPr rtl="0"/>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・物件費については、沖縄振興特別推進交付金に伴う物件費の増又は離島県における離島という地理的な条件において、出張にかかる旅費をはじめ、運送費による物価への影響等</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あり、類似団体及び全国平均を上回っている状況にある。今後も計画的かつ継続的な抑制に取り組んでいく。</a:t>
          </a:r>
          <a:endParaRPr lang="en-US" altLang="ja-JP" sz="1100" b="0" i="0" baseline="0">
            <a:solidFill>
              <a:schemeClr val="dk1"/>
            </a:solidFill>
            <a:effectLst/>
            <a:latin typeface="+mn-lt"/>
            <a:ea typeface="+mn-ea"/>
            <a:cs typeface="+mn-cs"/>
          </a:endParaRPr>
        </a:p>
        <a:p>
          <a:pPr rtl="0"/>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169607</xdr:rowOff>
    </xdr:from>
    <xdr:to>
      <xdr:col>7</xdr:col>
      <xdr:colOff>152400</xdr:colOff>
      <xdr:row>87</xdr:row>
      <xdr:rowOff>27764</xdr:rowOff>
    </xdr:to>
    <xdr:cxnSp macro="">
      <xdr:nvCxnSpPr>
        <xdr:cNvPr id="194" name="直線コネクタ 193"/>
        <xdr:cNvCxnSpPr/>
      </xdr:nvCxnSpPr>
      <xdr:spPr>
        <a:xfrm>
          <a:off x="4114800" y="14914307"/>
          <a:ext cx="838200" cy="2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37378</xdr:rowOff>
    </xdr:from>
    <xdr:ext cx="762000" cy="259045"/>
    <xdr:sp macro="" textlink="">
      <xdr:nvSpPr>
        <xdr:cNvPr id="195" name="人件費・物件費等の状況平均値テキスト"/>
        <xdr:cNvSpPr txBox="1"/>
      </xdr:nvSpPr>
      <xdr:spPr>
        <a:xfrm>
          <a:off x="5041900" y="14267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169607</xdr:rowOff>
    </xdr:from>
    <xdr:to>
      <xdr:col>6</xdr:col>
      <xdr:colOff>0</xdr:colOff>
      <xdr:row>86</xdr:row>
      <xdr:rowOff>170379</xdr:rowOff>
    </xdr:to>
    <xdr:cxnSp macro="">
      <xdr:nvCxnSpPr>
        <xdr:cNvPr id="197" name="直線コネクタ 196"/>
        <xdr:cNvCxnSpPr/>
      </xdr:nvCxnSpPr>
      <xdr:spPr>
        <a:xfrm flipV="1">
          <a:off x="3225800" y="14914307"/>
          <a:ext cx="889000" cy="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52872</xdr:rowOff>
    </xdr:from>
    <xdr:ext cx="736600" cy="259045"/>
    <xdr:sp macro="" textlink="">
      <xdr:nvSpPr>
        <xdr:cNvPr id="199" name="テキスト ボックス 198"/>
        <xdr:cNvSpPr txBox="1"/>
      </xdr:nvSpPr>
      <xdr:spPr>
        <a:xfrm>
          <a:off x="3733800" y="1428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139967</xdr:rowOff>
    </xdr:from>
    <xdr:to>
      <xdr:col>4</xdr:col>
      <xdr:colOff>482600</xdr:colOff>
      <xdr:row>86</xdr:row>
      <xdr:rowOff>170379</xdr:rowOff>
    </xdr:to>
    <xdr:cxnSp macro="">
      <xdr:nvCxnSpPr>
        <xdr:cNvPr id="200" name="直線コネクタ 199"/>
        <xdr:cNvCxnSpPr/>
      </xdr:nvCxnSpPr>
      <xdr:spPr>
        <a:xfrm>
          <a:off x="2336800" y="14884667"/>
          <a:ext cx="889000" cy="3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139967</xdr:rowOff>
    </xdr:from>
    <xdr:to>
      <xdr:col>3</xdr:col>
      <xdr:colOff>279400</xdr:colOff>
      <xdr:row>86</xdr:row>
      <xdr:rowOff>169173</xdr:rowOff>
    </xdr:to>
    <xdr:cxnSp macro="">
      <xdr:nvCxnSpPr>
        <xdr:cNvPr id="203" name="直線コネクタ 202"/>
        <xdr:cNvCxnSpPr/>
      </xdr:nvCxnSpPr>
      <xdr:spPr>
        <a:xfrm flipV="1">
          <a:off x="1447800" y="14884667"/>
          <a:ext cx="889000" cy="2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25508</xdr:rowOff>
    </xdr:from>
    <xdr:ext cx="762000" cy="259045"/>
    <xdr:sp macro="" textlink="">
      <xdr:nvSpPr>
        <xdr:cNvPr id="205" name="テキスト ボックス 204"/>
        <xdr:cNvSpPr txBox="1"/>
      </xdr:nvSpPr>
      <xdr:spPr>
        <a:xfrm>
          <a:off x="1955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148414</xdr:rowOff>
    </xdr:from>
    <xdr:to>
      <xdr:col>7</xdr:col>
      <xdr:colOff>203200</xdr:colOff>
      <xdr:row>87</xdr:row>
      <xdr:rowOff>78564</xdr:rowOff>
    </xdr:to>
    <xdr:sp macro="" textlink="">
      <xdr:nvSpPr>
        <xdr:cNvPr id="213" name="円/楕円 212"/>
        <xdr:cNvSpPr/>
      </xdr:nvSpPr>
      <xdr:spPr>
        <a:xfrm>
          <a:off x="4902200" y="1489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120491</xdr:rowOff>
    </xdr:from>
    <xdr:ext cx="762000" cy="259045"/>
    <xdr:sp macro="" textlink="">
      <xdr:nvSpPr>
        <xdr:cNvPr id="214" name="人件費・物件費等の状況該当値テキスト"/>
        <xdr:cNvSpPr txBox="1"/>
      </xdr:nvSpPr>
      <xdr:spPr>
        <a:xfrm>
          <a:off x="5041900" y="1486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192,136</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118807</xdr:rowOff>
    </xdr:from>
    <xdr:to>
      <xdr:col>6</xdr:col>
      <xdr:colOff>50800</xdr:colOff>
      <xdr:row>87</xdr:row>
      <xdr:rowOff>48957</xdr:rowOff>
    </xdr:to>
    <xdr:sp macro="" textlink="">
      <xdr:nvSpPr>
        <xdr:cNvPr id="215" name="円/楕円 214"/>
        <xdr:cNvSpPr/>
      </xdr:nvSpPr>
      <xdr:spPr>
        <a:xfrm>
          <a:off x="4064000" y="1486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33734</xdr:rowOff>
    </xdr:from>
    <xdr:ext cx="736600" cy="259045"/>
    <xdr:sp macro="" textlink="">
      <xdr:nvSpPr>
        <xdr:cNvPr id="216" name="テキスト ボックス 215"/>
        <xdr:cNvSpPr txBox="1"/>
      </xdr:nvSpPr>
      <xdr:spPr>
        <a:xfrm>
          <a:off x="3733800" y="14949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188,455</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119579</xdr:rowOff>
    </xdr:from>
    <xdr:to>
      <xdr:col>4</xdr:col>
      <xdr:colOff>533400</xdr:colOff>
      <xdr:row>87</xdr:row>
      <xdr:rowOff>49729</xdr:rowOff>
    </xdr:to>
    <xdr:sp macro="" textlink="">
      <xdr:nvSpPr>
        <xdr:cNvPr id="217" name="円/楕円 216"/>
        <xdr:cNvSpPr/>
      </xdr:nvSpPr>
      <xdr:spPr>
        <a:xfrm>
          <a:off x="3175000" y="148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34506</xdr:rowOff>
    </xdr:from>
    <xdr:ext cx="762000" cy="259045"/>
    <xdr:sp macro="" textlink="">
      <xdr:nvSpPr>
        <xdr:cNvPr id="218" name="テキスト ボックス 217"/>
        <xdr:cNvSpPr txBox="1"/>
      </xdr:nvSpPr>
      <xdr:spPr>
        <a:xfrm>
          <a:off x="2844800" y="149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188,551</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89167</xdr:rowOff>
    </xdr:from>
    <xdr:to>
      <xdr:col>3</xdr:col>
      <xdr:colOff>330200</xdr:colOff>
      <xdr:row>87</xdr:row>
      <xdr:rowOff>19317</xdr:rowOff>
    </xdr:to>
    <xdr:sp macro="" textlink="">
      <xdr:nvSpPr>
        <xdr:cNvPr id="219" name="円/楕円 218"/>
        <xdr:cNvSpPr/>
      </xdr:nvSpPr>
      <xdr:spPr>
        <a:xfrm>
          <a:off x="2286000" y="1483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4094</xdr:rowOff>
    </xdr:from>
    <xdr:ext cx="762000" cy="259045"/>
    <xdr:sp macro="" textlink="">
      <xdr:nvSpPr>
        <xdr:cNvPr id="220" name="テキスト ボックス 219"/>
        <xdr:cNvSpPr txBox="1"/>
      </xdr:nvSpPr>
      <xdr:spPr>
        <a:xfrm>
          <a:off x="1955800" y="1492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184,770</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118373</xdr:rowOff>
    </xdr:from>
    <xdr:to>
      <xdr:col>2</xdr:col>
      <xdr:colOff>127000</xdr:colOff>
      <xdr:row>87</xdr:row>
      <xdr:rowOff>48523</xdr:rowOff>
    </xdr:to>
    <xdr:sp macro="" textlink="">
      <xdr:nvSpPr>
        <xdr:cNvPr id="221" name="円/楕円 220"/>
        <xdr:cNvSpPr/>
      </xdr:nvSpPr>
      <xdr:spPr>
        <a:xfrm>
          <a:off x="1397000" y="148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33300</xdr:rowOff>
    </xdr:from>
    <xdr:ext cx="762000" cy="259045"/>
    <xdr:sp macro="" textlink="">
      <xdr:nvSpPr>
        <xdr:cNvPr id="222" name="テキスト ボックス 221"/>
        <xdr:cNvSpPr txBox="1"/>
      </xdr:nvSpPr>
      <xdr:spPr>
        <a:xfrm>
          <a:off x="1066800" y="14949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188,401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及び全国</a:t>
          </a:r>
          <a:r>
            <a:rPr lang="ja-JP" altLang="ja-JP" sz="1100" b="0" i="0" baseline="0">
              <a:solidFill>
                <a:schemeClr val="dk1"/>
              </a:solidFill>
              <a:effectLst/>
              <a:latin typeface="+mn-lt"/>
              <a:ea typeface="+mn-ea"/>
              <a:cs typeface="+mn-cs"/>
            </a:rPr>
            <a:t>平均を下回っているが、職員数や人件費が大きく上回っている為、人件費の抑制の課題を踏まえ、適正な給与水準を見極めていくよう努める。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15723</xdr:rowOff>
    </xdr:from>
    <xdr:to>
      <xdr:col>24</xdr:col>
      <xdr:colOff>558800</xdr:colOff>
      <xdr:row>80</xdr:row>
      <xdr:rowOff>119138</xdr:rowOff>
    </xdr:to>
    <xdr:cxnSp macro="">
      <xdr:nvCxnSpPr>
        <xdr:cNvPr id="258" name="直線コネクタ 257"/>
        <xdr:cNvCxnSpPr/>
      </xdr:nvCxnSpPr>
      <xdr:spPr>
        <a:xfrm>
          <a:off x="16179800" y="13731723"/>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20156</xdr:rowOff>
    </xdr:from>
    <xdr:ext cx="762000" cy="259045"/>
    <xdr:sp macro="" textlink="">
      <xdr:nvSpPr>
        <xdr:cNvPr id="259" name="給与水準   （国との比較）平均値テキスト"/>
        <xdr:cNvSpPr txBox="1"/>
      </xdr:nvSpPr>
      <xdr:spPr>
        <a:xfrm>
          <a:off x="17106900" y="14250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79</xdr:row>
      <xdr:rowOff>106741</xdr:rowOff>
    </xdr:from>
    <xdr:to>
      <xdr:col>23</xdr:col>
      <xdr:colOff>406400</xdr:colOff>
      <xdr:row>80</xdr:row>
      <xdr:rowOff>15723</xdr:rowOff>
    </xdr:to>
    <xdr:cxnSp macro="">
      <xdr:nvCxnSpPr>
        <xdr:cNvPr id="261" name="直線コネクタ 260"/>
        <xdr:cNvCxnSpPr/>
      </xdr:nvCxnSpPr>
      <xdr:spPr>
        <a:xfrm>
          <a:off x="15290800" y="1365129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79</xdr:row>
      <xdr:rowOff>106741</xdr:rowOff>
    </xdr:from>
    <xdr:to>
      <xdr:col>22</xdr:col>
      <xdr:colOff>203200</xdr:colOff>
      <xdr:row>79</xdr:row>
      <xdr:rowOff>141212</xdr:rowOff>
    </xdr:to>
    <xdr:cxnSp macro="">
      <xdr:nvCxnSpPr>
        <xdr:cNvPr id="264" name="直線コネクタ 263"/>
        <xdr:cNvCxnSpPr/>
      </xdr:nvCxnSpPr>
      <xdr:spPr>
        <a:xfrm flipV="1">
          <a:off x="14401800" y="136512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79</xdr:row>
      <xdr:rowOff>141212</xdr:rowOff>
    </xdr:from>
    <xdr:to>
      <xdr:col>21</xdr:col>
      <xdr:colOff>0</xdr:colOff>
      <xdr:row>84</xdr:row>
      <xdr:rowOff>99786</xdr:rowOff>
    </xdr:to>
    <xdr:cxnSp macro="">
      <xdr:nvCxnSpPr>
        <xdr:cNvPr id="267" name="直線コネクタ 266"/>
        <xdr:cNvCxnSpPr/>
      </xdr:nvCxnSpPr>
      <xdr:spPr>
        <a:xfrm flipV="1">
          <a:off x="13512800" y="13685762"/>
          <a:ext cx="889000" cy="8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9" name="テキスト ボックス 268"/>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68338</xdr:rowOff>
    </xdr:from>
    <xdr:to>
      <xdr:col>24</xdr:col>
      <xdr:colOff>609600</xdr:colOff>
      <xdr:row>80</xdr:row>
      <xdr:rowOff>169938</xdr:rowOff>
    </xdr:to>
    <xdr:sp macro="" textlink="">
      <xdr:nvSpPr>
        <xdr:cNvPr id="277" name="円/楕円 276"/>
        <xdr:cNvSpPr/>
      </xdr:nvSpPr>
      <xdr:spPr>
        <a:xfrm>
          <a:off x="16967200" y="137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84865</xdr:rowOff>
    </xdr:from>
    <xdr:ext cx="762000" cy="259045"/>
    <xdr:sp macro="" textlink="">
      <xdr:nvSpPr>
        <xdr:cNvPr id="278" name="給与水準   （国との比較）該当値テキスト"/>
        <xdr:cNvSpPr txBox="1"/>
      </xdr:nvSpPr>
      <xdr:spPr>
        <a:xfrm>
          <a:off x="17106900" y="1362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79</xdr:row>
      <xdr:rowOff>136373</xdr:rowOff>
    </xdr:from>
    <xdr:to>
      <xdr:col>23</xdr:col>
      <xdr:colOff>457200</xdr:colOff>
      <xdr:row>80</xdr:row>
      <xdr:rowOff>66523</xdr:rowOff>
    </xdr:to>
    <xdr:sp macro="" textlink="">
      <xdr:nvSpPr>
        <xdr:cNvPr id="279" name="円/楕円 278"/>
        <xdr:cNvSpPr/>
      </xdr:nvSpPr>
      <xdr:spPr>
        <a:xfrm>
          <a:off x="16129000" y="1368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76700</xdr:rowOff>
    </xdr:from>
    <xdr:ext cx="736600" cy="259045"/>
    <xdr:sp macro="" textlink="">
      <xdr:nvSpPr>
        <xdr:cNvPr id="280" name="テキスト ボックス 279"/>
        <xdr:cNvSpPr txBox="1"/>
      </xdr:nvSpPr>
      <xdr:spPr>
        <a:xfrm>
          <a:off x="15798800" y="13449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55941</xdr:rowOff>
    </xdr:from>
    <xdr:to>
      <xdr:col>22</xdr:col>
      <xdr:colOff>254000</xdr:colOff>
      <xdr:row>79</xdr:row>
      <xdr:rowOff>157541</xdr:rowOff>
    </xdr:to>
    <xdr:sp macro="" textlink="">
      <xdr:nvSpPr>
        <xdr:cNvPr id="281" name="円/楕円 280"/>
        <xdr:cNvSpPr/>
      </xdr:nvSpPr>
      <xdr:spPr>
        <a:xfrm>
          <a:off x="15240000" y="1360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77</xdr:row>
      <xdr:rowOff>167718</xdr:rowOff>
    </xdr:from>
    <xdr:ext cx="762000" cy="259045"/>
    <xdr:sp macro="" textlink="">
      <xdr:nvSpPr>
        <xdr:cNvPr id="282" name="テキスト ボックス 281"/>
        <xdr:cNvSpPr txBox="1"/>
      </xdr:nvSpPr>
      <xdr:spPr>
        <a:xfrm>
          <a:off x="14909800" y="133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90412</xdr:rowOff>
    </xdr:from>
    <xdr:to>
      <xdr:col>21</xdr:col>
      <xdr:colOff>50800</xdr:colOff>
      <xdr:row>80</xdr:row>
      <xdr:rowOff>20562</xdr:rowOff>
    </xdr:to>
    <xdr:sp macro="" textlink="">
      <xdr:nvSpPr>
        <xdr:cNvPr id="283" name="円/楕円 282"/>
        <xdr:cNvSpPr/>
      </xdr:nvSpPr>
      <xdr:spPr>
        <a:xfrm>
          <a:off x="14351000" y="1363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30739</xdr:rowOff>
    </xdr:from>
    <xdr:ext cx="762000" cy="259045"/>
    <xdr:sp macro="" textlink="">
      <xdr:nvSpPr>
        <xdr:cNvPr id="284" name="テキスト ボックス 283"/>
        <xdr:cNvSpPr txBox="1"/>
      </xdr:nvSpPr>
      <xdr:spPr>
        <a:xfrm>
          <a:off x="14020800" y="1340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85" name="円/楕円 284"/>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160763</xdr:rowOff>
    </xdr:from>
    <xdr:ext cx="762000" cy="259045"/>
    <xdr:sp macro="" textlink="">
      <xdr:nvSpPr>
        <xdr:cNvPr id="286" name="テキスト ボックス 285"/>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年度間を取り組み期間として設定している定員適正化計画を基に、人員削減を推進する事で、近年緩やかに下降しているが、類似団体平均、県平均と比較して大きく上回っている状況にある。また、分庁方式による旧市町村単位での支所の配置や、離島特有の各種方面での行政サービス展開の必要性から、職員を急激に削減することが出来ない状況にもある。今後も現行の抑制策を推進し、適正な定員管理に努める。</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155666</xdr:rowOff>
    </xdr:from>
    <xdr:to>
      <xdr:col>24</xdr:col>
      <xdr:colOff>558800</xdr:colOff>
      <xdr:row>64</xdr:row>
      <xdr:rowOff>10644</xdr:rowOff>
    </xdr:to>
    <xdr:cxnSp macro="">
      <xdr:nvCxnSpPr>
        <xdr:cNvPr id="323" name="直線コネクタ 322"/>
        <xdr:cNvCxnSpPr/>
      </xdr:nvCxnSpPr>
      <xdr:spPr>
        <a:xfrm flipV="1">
          <a:off x="16179800" y="10957016"/>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39145</xdr:rowOff>
    </xdr:from>
    <xdr:ext cx="762000" cy="259045"/>
    <xdr:sp macro="" textlink="">
      <xdr:nvSpPr>
        <xdr:cNvPr id="324" name="定員管理の状況平均値テキスト"/>
        <xdr:cNvSpPr txBox="1"/>
      </xdr:nvSpPr>
      <xdr:spPr>
        <a:xfrm>
          <a:off x="17106900" y="1032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10644</xdr:rowOff>
    </xdr:from>
    <xdr:to>
      <xdr:col>23</xdr:col>
      <xdr:colOff>406400</xdr:colOff>
      <xdr:row>64</xdr:row>
      <xdr:rowOff>61202</xdr:rowOff>
    </xdr:to>
    <xdr:cxnSp macro="">
      <xdr:nvCxnSpPr>
        <xdr:cNvPr id="326" name="直線コネクタ 325"/>
        <xdr:cNvCxnSpPr/>
      </xdr:nvCxnSpPr>
      <xdr:spPr>
        <a:xfrm flipV="1">
          <a:off x="15290800" y="10983444"/>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105669</xdr:rowOff>
    </xdr:from>
    <xdr:ext cx="736600" cy="259045"/>
    <xdr:sp macro="" textlink="">
      <xdr:nvSpPr>
        <xdr:cNvPr id="328" name="テキスト ボックス 327"/>
        <xdr:cNvSpPr txBox="1"/>
      </xdr:nvSpPr>
      <xdr:spPr>
        <a:xfrm>
          <a:off x="15798800" y="102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61202</xdr:rowOff>
    </xdr:from>
    <xdr:to>
      <xdr:col>22</xdr:col>
      <xdr:colOff>203200</xdr:colOff>
      <xdr:row>64</xdr:row>
      <xdr:rowOff>69245</xdr:rowOff>
    </xdr:to>
    <xdr:cxnSp macro="">
      <xdr:nvCxnSpPr>
        <xdr:cNvPr id="329" name="直線コネクタ 328"/>
        <xdr:cNvCxnSpPr/>
      </xdr:nvCxnSpPr>
      <xdr:spPr>
        <a:xfrm flipV="1">
          <a:off x="14401800" y="1103400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69245</xdr:rowOff>
    </xdr:from>
    <xdr:to>
      <xdr:col>21</xdr:col>
      <xdr:colOff>0</xdr:colOff>
      <xdr:row>64</xdr:row>
      <xdr:rowOff>134741</xdr:rowOff>
    </xdr:to>
    <xdr:cxnSp macro="">
      <xdr:nvCxnSpPr>
        <xdr:cNvPr id="332" name="直線コネクタ 331"/>
        <xdr:cNvCxnSpPr/>
      </xdr:nvCxnSpPr>
      <xdr:spPr>
        <a:xfrm flipV="1">
          <a:off x="13512800" y="11042045"/>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104866</xdr:rowOff>
    </xdr:from>
    <xdr:to>
      <xdr:col>24</xdr:col>
      <xdr:colOff>609600</xdr:colOff>
      <xdr:row>64</xdr:row>
      <xdr:rowOff>35016</xdr:rowOff>
    </xdr:to>
    <xdr:sp macro="" textlink="">
      <xdr:nvSpPr>
        <xdr:cNvPr id="342" name="円/楕円 341"/>
        <xdr:cNvSpPr/>
      </xdr:nvSpPr>
      <xdr:spPr>
        <a:xfrm>
          <a:off x="169672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76943</xdr:rowOff>
    </xdr:from>
    <xdr:ext cx="762000" cy="259045"/>
    <xdr:sp macro="" textlink="">
      <xdr:nvSpPr>
        <xdr:cNvPr id="343" name="定員管理の状況該当値テキスト"/>
        <xdr:cNvSpPr txBox="1"/>
      </xdr:nvSpPr>
      <xdr:spPr>
        <a:xfrm>
          <a:off x="17106900" y="1087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131294</xdr:rowOff>
    </xdr:from>
    <xdr:to>
      <xdr:col>23</xdr:col>
      <xdr:colOff>457200</xdr:colOff>
      <xdr:row>64</xdr:row>
      <xdr:rowOff>61444</xdr:rowOff>
    </xdr:to>
    <xdr:sp macro="" textlink="">
      <xdr:nvSpPr>
        <xdr:cNvPr id="344" name="円/楕円 343"/>
        <xdr:cNvSpPr/>
      </xdr:nvSpPr>
      <xdr:spPr>
        <a:xfrm>
          <a:off x="16129000" y="109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46221</xdr:rowOff>
    </xdr:from>
    <xdr:ext cx="736600" cy="259045"/>
    <xdr:sp macro="" textlink="">
      <xdr:nvSpPr>
        <xdr:cNvPr id="345" name="テキスト ボックス 344"/>
        <xdr:cNvSpPr txBox="1"/>
      </xdr:nvSpPr>
      <xdr:spPr>
        <a:xfrm>
          <a:off x="15798800" y="11019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10402</xdr:rowOff>
    </xdr:from>
    <xdr:to>
      <xdr:col>22</xdr:col>
      <xdr:colOff>254000</xdr:colOff>
      <xdr:row>64</xdr:row>
      <xdr:rowOff>112002</xdr:rowOff>
    </xdr:to>
    <xdr:sp macro="" textlink="">
      <xdr:nvSpPr>
        <xdr:cNvPr id="346" name="円/楕円 345"/>
        <xdr:cNvSpPr/>
      </xdr:nvSpPr>
      <xdr:spPr>
        <a:xfrm>
          <a:off x="15240000" y="109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96779</xdr:rowOff>
    </xdr:from>
    <xdr:ext cx="762000" cy="259045"/>
    <xdr:sp macro="" textlink="">
      <xdr:nvSpPr>
        <xdr:cNvPr id="347" name="テキスト ボックス 346"/>
        <xdr:cNvSpPr txBox="1"/>
      </xdr:nvSpPr>
      <xdr:spPr>
        <a:xfrm>
          <a:off x="14909800" y="1106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18445</xdr:rowOff>
    </xdr:from>
    <xdr:to>
      <xdr:col>21</xdr:col>
      <xdr:colOff>50800</xdr:colOff>
      <xdr:row>64</xdr:row>
      <xdr:rowOff>120045</xdr:rowOff>
    </xdr:to>
    <xdr:sp macro="" textlink="">
      <xdr:nvSpPr>
        <xdr:cNvPr id="348" name="円/楕円 347"/>
        <xdr:cNvSpPr/>
      </xdr:nvSpPr>
      <xdr:spPr>
        <a:xfrm>
          <a:off x="14351000" y="1099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104822</xdr:rowOff>
    </xdr:from>
    <xdr:ext cx="762000" cy="259045"/>
    <xdr:sp macro="" textlink="">
      <xdr:nvSpPr>
        <xdr:cNvPr id="349" name="テキスト ボックス 348"/>
        <xdr:cNvSpPr txBox="1"/>
      </xdr:nvSpPr>
      <xdr:spPr>
        <a:xfrm>
          <a:off x="14020800" y="1107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83941</xdr:rowOff>
    </xdr:from>
    <xdr:to>
      <xdr:col>19</xdr:col>
      <xdr:colOff>533400</xdr:colOff>
      <xdr:row>65</xdr:row>
      <xdr:rowOff>14091</xdr:rowOff>
    </xdr:to>
    <xdr:sp macro="" textlink="">
      <xdr:nvSpPr>
        <xdr:cNvPr id="350" name="円/楕円 349"/>
        <xdr:cNvSpPr/>
      </xdr:nvSpPr>
      <xdr:spPr>
        <a:xfrm>
          <a:off x="13462000" y="1105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170318</xdr:rowOff>
    </xdr:from>
    <xdr:ext cx="762000" cy="259045"/>
    <xdr:sp macro="" textlink="">
      <xdr:nvSpPr>
        <xdr:cNvPr id="351" name="テキスト ボックス 350"/>
        <xdr:cNvSpPr txBox="1"/>
      </xdr:nvSpPr>
      <xdr:spPr>
        <a:xfrm>
          <a:off x="13131800" y="1114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・合併前旧市町村分の地方債償還</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ピークを過ぎたことや、新団体移行後の借入抑制により、近年は年々緩やかな改善が見られ、類似団体及び</a:t>
          </a:r>
          <a:r>
            <a:rPr lang="ja-JP" altLang="en-US" sz="1100" b="0" i="0" baseline="0">
              <a:solidFill>
                <a:schemeClr val="dk1"/>
              </a:solidFill>
              <a:effectLst/>
              <a:latin typeface="+mn-lt"/>
              <a:ea typeface="+mn-ea"/>
              <a:cs typeface="+mn-cs"/>
            </a:rPr>
            <a:t>県</a:t>
          </a:r>
          <a:r>
            <a:rPr lang="ja-JP" altLang="ja-JP" sz="1100" b="0" i="0" baseline="0">
              <a:solidFill>
                <a:schemeClr val="dk1"/>
              </a:solidFill>
              <a:effectLst/>
              <a:latin typeface="+mn-lt"/>
              <a:ea typeface="+mn-ea"/>
              <a:cs typeface="+mn-cs"/>
            </a:rPr>
            <a:t>平均を下回っている状況とな</a:t>
          </a:r>
          <a:r>
            <a:rPr lang="ja-JP" altLang="en-US" sz="1100" b="0" i="0" baseline="0">
              <a:solidFill>
                <a:schemeClr val="dk1"/>
              </a:solidFill>
              <a:effectLst/>
              <a:latin typeface="+mn-lt"/>
              <a:ea typeface="+mn-ea"/>
              <a:cs typeface="+mn-cs"/>
            </a:rPr>
            <a:t>っている。</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今後、合併特例債活用による大型事業の展開を見込んでいるが、他の事業等と調整を図りながら、健全な財政運営に努める。</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107696</xdr:rowOff>
    </xdr:from>
    <xdr:to>
      <xdr:col>24</xdr:col>
      <xdr:colOff>558800</xdr:colOff>
      <xdr:row>40</xdr:row>
      <xdr:rowOff>117348</xdr:rowOff>
    </xdr:to>
    <xdr:cxnSp macro="">
      <xdr:nvCxnSpPr>
        <xdr:cNvPr id="383" name="直線コネクタ 382"/>
        <xdr:cNvCxnSpPr/>
      </xdr:nvCxnSpPr>
      <xdr:spPr>
        <a:xfrm flipV="1">
          <a:off x="16179800" y="69656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4"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117348</xdr:rowOff>
    </xdr:from>
    <xdr:to>
      <xdr:col>23</xdr:col>
      <xdr:colOff>406400</xdr:colOff>
      <xdr:row>40</xdr:row>
      <xdr:rowOff>146304</xdr:rowOff>
    </xdr:to>
    <xdr:cxnSp macro="">
      <xdr:nvCxnSpPr>
        <xdr:cNvPr id="386" name="直線コネクタ 385"/>
        <xdr:cNvCxnSpPr/>
      </xdr:nvCxnSpPr>
      <xdr:spPr>
        <a:xfrm flipV="1">
          <a:off x="15290800" y="69753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8" name="テキスト ボックス 387"/>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146304</xdr:rowOff>
    </xdr:from>
    <xdr:to>
      <xdr:col>22</xdr:col>
      <xdr:colOff>203200</xdr:colOff>
      <xdr:row>41</xdr:row>
      <xdr:rowOff>23114</xdr:rowOff>
    </xdr:to>
    <xdr:cxnSp macro="">
      <xdr:nvCxnSpPr>
        <xdr:cNvPr id="389" name="直線コネクタ 388"/>
        <xdr:cNvCxnSpPr/>
      </xdr:nvCxnSpPr>
      <xdr:spPr>
        <a:xfrm flipV="1">
          <a:off x="14401800" y="70043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391" name="テキスト ボックス 390"/>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23114</xdr:rowOff>
    </xdr:from>
    <xdr:to>
      <xdr:col>21</xdr:col>
      <xdr:colOff>0</xdr:colOff>
      <xdr:row>41</xdr:row>
      <xdr:rowOff>100330</xdr:rowOff>
    </xdr:to>
    <xdr:cxnSp macro="">
      <xdr:nvCxnSpPr>
        <xdr:cNvPr id="392" name="直線コネクタ 391"/>
        <xdr:cNvCxnSpPr/>
      </xdr:nvCxnSpPr>
      <xdr:spPr>
        <a:xfrm flipV="1">
          <a:off x="13512800" y="705256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94" name="テキスト ボックス 39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89933</xdr:rowOff>
    </xdr:from>
    <xdr:ext cx="762000" cy="259045"/>
    <xdr:sp macro="" textlink="">
      <xdr:nvSpPr>
        <xdr:cNvPr id="396" name="テキスト ボックス 395"/>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402" name="円/楕円 401"/>
        <xdr:cNvSpPr/>
      </xdr:nvSpPr>
      <xdr:spPr>
        <a:xfrm>
          <a:off x="169672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73423</xdr:rowOff>
    </xdr:from>
    <xdr:ext cx="762000" cy="259045"/>
    <xdr:sp macro="" textlink="">
      <xdr:nvSpPr>
        <xdr:cNvPr id="403" name="公債費負担の状況該当値テキスト"/>
        <xdr:cNvSpPr txBox="1"/>
      </xdr:nvSpPr>
      <xdr:spPr>
        <a:xfrm>
          <a:off x="171069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66548</xdr:rowOff>
    </xdr:from>
    <xdr:to>
      <xdr:col>23</xdr:col>
      <xdr:colOff>457200</xdr:colOff>
      <xdr:row>40</xdr:row>
      <xdr:rowOff>168148</xdr:rowOff>
    </xdr:to>
    <xdr:sp macro="" textlink="">
      <xdr:nvSpPr>
        <xdr:cNvPr id="404" name="円/楕円 403"/>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6875</xdr:rowOff>
    </xdr:from>
    <xdr:ext cx="736600" cy="259045"/>
    <xdr:sp macro="" textlink="">
      <xdr:nvSpPr>
        <xdr:cNvPr id="405" name="テキスト ボックス 404"/>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95504</xdr:rowOff>
    </xdr:from>
    <xdr:to>
      <xdr:col>22</xdr:col>
      <xdr:colOff>254000</xdr:colOff>
      <xdr:row>41</xdr:row>
      <xdr:rowOff>25654</xdr:rowOff>
    </xdr:to>
    <xdr:sp macro="" textlink="">
      <xdr:nvSpPr>
        <xdr:cNvPr id="406" name="円/楕円 405"/>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407" name="テキスト ボックス 406"/>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143764</xdr:rowOff>
    </xdr:from>
    <xdr:to>
      <xdr:col>21</xdr:col>
      <xdr:colOff>50800</xdr:colOff>
      <xdr:row>41</xdr:row>
      <xdr:rowOff>73914</xdr:rowOff>
    </xdr:to>
    <xdr:sp macro="" textlink="">
      <xdr:nvSpPr>
        <xdr:cNvPr id="408" name="円/楕円 407"/>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84091</xdr:rowOff>
    </xdr:from>
    <xdr:ext cx="762000" cy="259045"/>
    <xdr:sp macro="" textlink="">
      <xdr:nvSpPr>
        <xdr:cNvPr id="409" name="テキスト ボックス 408"/>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49530</xdr:rowOff>
    </xdr:from>
    <xdr:to>
      <xdr:col>19</xdr:col>
      <xdr:colOff>533400</xdr:colOff>
      <xdr:row>41</xdr:row>
      <xdr:rowOff>151130</xdr:rowOff>
    </xdr:to>
    <xdr:sp macro="" textlink="">
      <xdr:nvSpPr>
        <xdr:cNvPr id="410" name="円/楕円 409"/>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161307</xdr:rowOff>
    </xdr:from>
    <xdr:ext cx="762000" cy="259045"/>
    <xdr:sp macro="" textlink="">
      <xdr:nvSpPr>
        <xdr:cNvPr id="411" name="テキスト ボックス 410"/>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・各種抑制や計画的な積立により充当可能基金残高増の影響から、年々改善され平成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年度は前年度と比較し</a:t>
          </a:r>
          <a:r>
            <a:rPr lang="en-US" altLang="ja-JP" sz="1100" b="0" i="0" baseline="0">
              <a:solidFill>
                <a:schemeClr val="dk1"/>
              </a:solidFill>
              <a:effectLst/>
              <a:latin typeface="+mn-lt"/>
              <a:ea typeface="+mn-ea"/>
              <a:cs typeface="+mn-cs"/>
            </a:rPr>
            <a:t>7.1</a:t>
          </a:r>
          <a:r>
            <a:rPr lang="ja-JP" altLang="ja-JP" sz="1100" b="0" i="0" baseline="0">
              <a:solidFill>
                <a:schemeClr val="dk1"/>
              </a:solidFill>
              <a:effectLst/>
              <a:latin typeface="+mn-lt"/>
              <a:ea typeface="+mn-ea"/>
              <a:cs typeface="+mn-cs"/>
            </a:rPr>
            <a:t>ポイントの改善となり、県平均及び類似団体の平均を下回る結果となった。今後は合併特例債活用による大型事業の展開や、普通交付税合併算定替終了の影響を見据えながら、更なる改善に努める。</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56430</xdr:rowOff>
    </xdr:from>
    <xdr:to>
      <xdr:col>24</xdr:col>
      <xdr:colOff>558800</xdr:colOff>
      <xdr:row>14</xdr:row>
      <xdr:rowOff>113538</xdr:rowOff>
    </xdr:to>
    <xdr:cxnSp macro="">
      <xdr:nvCxnSpPr>
        <xdr:cNvPr id="445" name="直線コネクタ 444"/>
        <xdr:cNvCxnSpPr/>
      </xdr:nvCxnSpPr>
      <xdr:spPr>
        <a:xfrm flipV="1">
          <a:off x="16179800" y="2456730"/>
          <a:ext cx="8382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6"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113538</xdr:rowOff>
    </xdr:from>
    <xdr:to>
      <xdr:col>23</xdr:col>
      <xdr:colOff>406400</xdr:colOff>
      <xdr:row>15</xdr:row>
      <xdr:rowOff>47456</xdr:rowOff>
    </xdr:to>
    <xdr:cxnSp macro="">
      <xdr:nvCxnSpPr>
        <xdr:cNvPr id="448" name="直線コネクタ 447"/>
        <xdr:cNvCxnSpPr/>
      </xdr:nvCxnSpPr>
      <xdr:spPr>
        <a:xfrm flipV="1">
          <a:off x="15290800" y="2513838"/>
          <a:ext cx="8890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148184</xdr:rowOff>
    </xdr:from>
    <xdr:ext cx="736600" cy="259045"/>
    <xdr:sp macro="" textlink="">
      <xdr:nvSpPr>
        <xdr:cNvPr id="450" name="テキスト ボックス 449"/>
        <xdr:cNvSpPr txBox="1"/>
      </xdr:nvSpPr>
      <xdr:spPr>
        <a:xfrm>
          <a:off x="15798800" y="27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47456</xdr:rowOff>
    </xdr:from>
    <xdr:to>
      <xdr:col>22</xdr:col>
      <xdr:colOff>203200</xdr:colOff>
      <xdr:row>16</xdr:row>
      <xdr:rowOff>145457</xdr:rowOff>
    </xdr:to>
    <xdr:cxnSp macro="">
      <xdr:nvCxnSpPr>
        <xdr:cNvPr id="451" name="直線コネクタ 450"/>
        <xdr:cNvCxnSpPr/>
      </xdr:nvCxnSpPr>
      <xdr:spPr>
        <a:xfrm flipV="1">
          <a:off x="14401800" y="2619206"/>
          <a:ext cx="889000" cy="26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3" name="テキスト ボックス 452"/>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145457</xdr:rowOff>
    </xdr:from>
    <xdr:to>
      <xdr:col>21</xdr:col>
      <xdr:colOff>0</xdr:colOff>
      <xdr:row>17</xdr:row>
      <xdr:rowOff>11811</xdr:rowOff>
    </xdr:to>
    <xdr:cxnSp macro="">
      <xdr:nvCxnSpPr>
        <xdr:cNvPr id="454" name="直線コネクタ 453"/>
        <xdr:cNvCxnSpPr/>
      </xdr:nvCxnSpPr>
      <xdr:spPr>
        <a:xfrm flipV="1">
          <a:off x="13512800" y="2888657"/>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6" name="テキスト ボックス 45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8" name="テキスト ボックス 45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5630</xdr:rowOff>
    </xdr:from>
    <xdr:to>
      <xdr:col>24</xdr:col>
      <xdr:colOff>609600</xdr:colOff>
      <xdr:row>14</xdr:row>
      <xdr:rowOff>107230</xdr:rowOff>
    </xdr:to>
    <xdr:sp macro="" textlink="">
      <xdr:nvSpPr>
        <xdr:cNvPr id="464" name="円/楕円 463"/>
        <xdr:cNvSpPr/>
      </xdr:nvSpPr>
      <xdr:spPr>
        <a:xfrm>
          <a:off x="16967200" y="24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98357</xdr:rowOff>
    </xdr:from>
    <xdr:ext cx="762000" cy="259045"/>
    <xdr:sp macro="" textlink="">
      <xdr:nvSpPr>
        <xdr:cNvPr id="465" name="将来負担の状況該当値テキスト"/>
        <xdr:cNvSpPr txBox="1"/>
      </xdr:nvSpPr>
      <xdr:spPr>
        <a:xfrm>
          <a:off x="17106900" y="23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62738</xdr:rowOff>
    </xdr:from>
    <xdr:to>
      <xdr:col>23</xdr:col>
      <xdr:colOff>457200</xdr:colOff>
      <xdr:row>14</xdr:row>
      <xdr:rowOff>164338</xdr:rowOff>
    </xdr:to>
    <xdr:sp macro="" textlink="">
      <xdr:nvSpPr>
        <xdr:cNvPr id="466" name="円/楕円 465"/>
        <xdr:cNvSpPr/>
      </xdr:nvSpPr>
      <xdr:spPr>
        <a:xfrm>
          <a:off x="16129000" y="24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3065</xdr:rowOff>
    </xdr:from>
    <xdr:ext cx="736600" cy="259045"/>
    <xdr:sp macro="" textlink="">
      <xdr:nvSpPr>
        <xdr:cNvPr id="467" name="テキスト ボックス 466"/>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168106</xdr:rowOff>
    </xdr:from>
    <xdr:to>
      <xdr:col>22</xdr:col>
      <xdr:colOff>254000</xdr:colOff>
      <xdr:row>15</xdr:row>
      <xdr:rowOff>98256</xdr:rowOff>
    </xdr:to>
    <xdr:sp macro="" textlink="">
      <xdr:nvSpPr>
        <xdr:cNvPr id="468" name="円/楕円 467"/>
        <xdr:cNvSpPr/>
      </xdr:nvSpPr>
      <xdr:spPr>
        <a:xfrm>
          <a:off x="15240000" y="25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108433</xdr:rowOff>
    </xdr:from>
    <xdr:ext cx="762000" cy="259045"/>
    <xdr:sp macro="" textlink="">
      <xdr:nvSpPr>
        <xdr:cNvPr id="469" name="テキスト ボックス 468"/>
        <xdr:cNvSpPr txBox="1"/>
      </xdr:nvSpPr>
      <xdr:spPr>
        <a:xfrm>
          <a:off x="14909800" y="23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94657</xdr:rowOff>
    </xdr:from>
    <xdr:to>
      <xdr:col>21</xdr:col>
      <xdr:colOff>50800</xdr:colOff>
      <xdr:row>17</xdr:row>
      <xdr:rowOff>24807</xdr:rowOff>
    </xdr:to>
    <xdr:sp macro="" textlink="">
      <xdr:nvSpPr>
        <xdr:cNvPr id="470" name="円/楕円 469"/>
        <xdr:cNvSpPr/>
      </xdr:nvSpPr>
      <xdr:spPr>
        <a:xfrm>
          <a:off x="14351000" y="28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9584</xdr:rowOff>
    </xdr:from>
    <xdr:ext cx="762000" cy="259045"/>
    <xdr:sp macro="" textlink="">
      <xdr:nvSpPr>
        <xdr:cNvPr id="471" name="テキスト ボックス 470"/>
        <xdr:cNvSpPr txBox="1"/>
      </xdr:nvSpPr>
      <xdr:spPr>
        <a:xfrm>
          <a:off x="14020800" y="29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132461</xdr:rowOff>
    </xdr:from>
    <xdr:to>
      <xdr:col>19</xdr:col>
      <xdr:colOff>533400</xdr:colOff>
      <xdr:row>17</xdr:row>
      <xdr:rowOff>62611</xdr:rowOff>
    </xdr:to>
    <xdr:sp macro="" textlink="">
      <xdr:nvSpPr>
        <xdr:cNvPr id="472" name="円/楕円 471"/>
        <xdr:cNvSpPr/>
      </xdr:nvSpPr>
      <xdr:spPr>
        <a:xfrm>
          <a:off x="13462000" y="28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47388</xdr:rowOff>
    </xdr:from>
    <xdr:ext cx="762000" cy="259045"/>
    <xdr:sp macro="" textlink="">
      <xdr:nvSpPr>
        <xdr:cNvPr id="473" name="テキスト ボックス 472"/>
        <xdr:cNvSpPr txBox="1"/>
      </xdr:nvSpPr>
      <xdr:spPr>
        <a:xfrm>
          <a:off x="13131800" y="296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沖縄県宮古島市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54,340
54,083
204.20
41,554,684
39,151,117
2,074,389
19,565,742
36,710,847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・定員適正化計画基に人員削減を推進する事で、近年緩やかに下降しているが、依然として類似団体、県平均と比較して高い水準にある。引き続き適正化の推進を図る。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38</xdr:row>
      <xdr:rowOff>127000</xdr:rowOff>
    </xdr:to>
    <xdr:cxnSp macro="">
      <xdr:nvCxnSpPr>
        <xdr:cNvPr id="66" name="直線コネクタ 65"/>
        <xdr:cNvCxnSpPr/>
      </xdr:nvCxnSpPr>
      <xdr:spPr>
        <a:xfrm flipV="1">
          <a:off x="3987800" y="64820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39</xdr:row>
      <xdr:rowOff>85090</xdr:rowOff>
    </xdr:to>
    <xdr:cxnSp macro="">
      <xdr:nvCxnSpPr>
        <xdr:cNvPr id="69" name="直線コネクタ 68"/>
        <xdr:cNvCxnSpPr/>
      </xdr:nvCxnSpPr>
      <xdr:spPr>
        <a:xfrm flipV="1">
          <a:off x="3098800" y="66421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85090</xdr:rowOff>
    </xdr:from>
    <xdr:to>
      <xdr:col>4</xdr:col>
      <xdr:colOff>346075</xdr:colOff>
      <xdr:row>40</xdr:row>
      <xdr:rowOff>81280</xdr:rowOff>
    </xdr:to>
    <xdr:cxnSp macro="">
      <xdr:nvCxnSpPr>
        <xdr:cNvPr id="72" name="直線コネクタ 71"/>
        <xdr:cNvCxnSpPr/>
      </xdr:nvCxnSpPr>
      <xdr:spPr>
        <a:xfrm flipV="1">
          <a:off x="2209800" y="67716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81280</xdr:rowOff>
    </xdr:from>
    <xdr:to>
      <xdr:col>3</xdr:col>
      <xdr:colOff>142875</xdr:colOff>
      <xdr:row>40</xdr:row>
      <xdr:rowOff>149860</xdr:rowOff>
    </xdr:to>
    <xdr:cxnSp macro="">
      <xdr:nvCxnSpPr>
        <xdr:cNvPr id="75" name="直線コネクタ 74"/>
        <xdr:cNvCxnSpPr/>
      </xdr:nvCxnSpPr>
      <xdr:spPr>
        <a:xfrm flipV="1">
          <a:off x="1320800" y="6939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85" name="円/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7" name="円/楕円 86"/>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8" name="テキスト ボックス 87"/>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34290</xdr:rowOff>
    </xdr:from>
    <xdr:to>
      <xdr:col>4</xdr:col>
      <xdr:colOff>396875</xdr:colOff>
      <xdr:row>39</xdr:row>
      <xdr:rowOff>135890</xdr:rowOff>
    </xdr:to>
    <xdr:sp macro="" textlink="">
      <xdr:nvSpPr>
        <xdr:cNvPr id="89" name="円/楕円 88"/>
        <xdr:cNvSpPr/>
      </xdr:nvSpPr>
      <xdr:spPr>
        <a:xfrm>
          <a:off x="3048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120667</xdr:rowOff>
    </xdr:from>
    <xdr:ext cx="762000" cy="259045"/>
    <xdr:sp macro="" textlink="">
      <xdr:nvSpPr>
        <xdr:cNvPr id="90" name="テキスト ボックス 89"/>
        <xdr:cNvSpPr txBox="1"/>
      </xdr:nvSpPr>
      <xdr:spPr>
        <a:xfrm>
          <a:off x="2717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30480</xdr:rowOff>
    </xdr:from>
    <xdr:to>
      <xdr:col>3</xdr:col>
      <xdr:colOff>193675</xdr:colOff>
      <xdr:row>40</xdr:row>
      <xdr:rowOff>132080</xdr:rowOff>
    </xdr:to>
    <xdr:sp macro="" textlink="">
      <xdr:nvSpPr>
        <xdr:cNvPr id="91" name="円/楕円 90"/>
        <xdr:cNvSpPr/>
      </xdr:nvSpPr>
      <xdr:spPr>
        <a:xfrm>
          <a:off x="2159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116857</xdr:rowOff>
    </xdr:from>
    <xdr:ext cx="762000" cy="259045"/>
    <xdr:sp macro="" textlink="">
      <xdr:nvSpPr>
        <xdr:cNvPr id="92" name="テキスト ボックス 91"/>
        <xdr:cNvSpPr txBox="1"/>
      </xdr:nvSpPr>
      <xdr:spPr>
        <a:xfrm>
          <a:off x="1828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99060</xdr:rowOff>
    </xdr:from>
    <xdr:to>
      <xdr:col>1</xdr:col>
      <xdr:colOff>676275</xdr:colOff>
      <xdr:row>41</xdr:row>
      <xdr:rowOff>29210</xdr:rowOff>
    </xdr:to>
    <xdr:sp macro="" textlink="">
      <xdr:nvSpPr>
        <xdr:cNvPr id="93" name="円/楕円 92"/>
        <xdr:cNvSpPr/>
      </xdr:nvSpPr>
      <xdr:spPr>
        <a:xfrm>
          <a:off x="1270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13987</xdr:rowOff>
    </xdr:from>
    <xdr:ext cx="762000" cy="259045"/>
    <xdr:sp macro="" textlink="">
      <xdr:nvSpPr>
        <xdr:cNvPr id="94" name="テキスト ボックス 93"/>
        <xdr:cNvSpPr txBox="1"/>
      </xdr:nvSpPr>
      <xdr:spPr>
        <a:xfrm>
          <a:off x="939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・旅費については、必要最小限の予算執行に努めてはいるが離島という地理的な条件下にあり、大幅な削減が難しいところ。</a:t>
          </a:r>
          <a:endParaRPr lang="ja-JP" altLang="ja-JP" sz="1400">
            <a:effectLst/>
          </a:endParaRPr>
        </a:p>
        <a:p>
          <a:pPr rtl="0"/>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・定員適正化計画で職員数が削減されていくなか、人員不足を賃金職員でカバーする形になってしまっているため、賃金コストも増となっている。</a:t>
          </a:r>
          <a:endParaRPr lang="ja-JP" altLang="ja-JP" sz="1400">
            <a:effectLst/>
          </a:endParaRPr>
        </a:p>
        <a:p>
          <a:pPr rtl="0"/>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・県</a:t>
          </a:r>
          <a:r>
            <a:rPr lang="ja-JP" altLang="ja-JP" sz="1100" b="0" i="0" baseline="0">
              <a:solidFill>
                <a:schemeClr val="dk1"/>
              </a:solidFill>
              <a:effectLst/>
              <a:latin typeface="+mn-lt"/>
              <a:ea typeface="+mn-ea"/>
              <a:cs typeface="+mn-cs"/>
            </a:rPr>
            <a:t>平均共</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上回る状況となっている事から今後も計画的かつ継続的な抑制に努める。</a:t>
          </a:r>
          <a:endParaRPr lang="en-US" altLang="ja-JP" sz="1100" b="0" i="0" baseline="0">
            <a:solidFill>
              <a:schemeClr val="dk1"/>
            </a:solidFill>
            <a:effectLst/>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16</xdr:row>
      <xdr:rowOff>123734</xdr:rowOff>
    </xdr:to>
    <xdr:cxnSp macro="">
      <xdr:nvCxnSpPr>
        <xdr:cNvPr id="129" name="直線コネクタ 128"/>
        <xdr:cNvCxnSpPr/>
      </xdr:nvCxnSpPr>
      <xdr:spPr>
        <a:xfrm>
          <a:off x="15671800" y="280162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58420</xdr:rowOff>
    </xdr:to>
    <xdr:cxnSp macro="">
      <xdr:nvCxnSpPr>
        <xdr:cNvPr id="132" name="直線コネクタ 131"/>
        <xdr:cNvCxnSpPr/>
      </xdr:nvCxnSpPr>
      <xdr:spPr>
        <a:xfrm>
          <a:off x="14782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131899</xdr:rowOff>
    </xdr:from>
    <xdr:to>
      <xdr:col>21</xdr:col>
      <xdr:colOff>361950</xdr:colOff>
      <xdr:row>16</xdr:row>
      <xdr:rowOff>58420</xdr:rowOff>
    </xdr:to>
    <xdr:cxnSp macro="">
      <xdr:nvCxnSpPr>
        <xdr:cNvPr id="135" name="直線コネクタ 134"/>
        <xdr:cNvCxnSpPr/>
      </xdr:nvCxnSpPr>
      <xdr:spPr>
        <a:xfrm>
          <a:off x="13893800" y="270364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112865</xdr:rowOff>
    </xdr:from>
    <xdr:ext cx="762000" cy="259045"/>
    <xdr:sp macro="" textlink="">
      <xdr:nvSpPr>
        <xdr:cNvPr id="137" name="テキスト ボックス 136"/>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131899</xdr:rowOff>
    </xdr:to>
    <xdr:cxnSp macro="">
      <xdr:nvCxnSpPr>
        <xdr:cNvPr id="138" name="直線コネクタ 137"/>
        <xdr:cNvCxnSpPr/>
      </xdr:nvCxnSpPr>
      <xdr:spPr>
        <a:xfrm>
          <a:off x="13004800" y="26644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72934</xdr:rowOff>
    </xdr:from>
    <xdr:to>
      <xdr:col>24</xdr:col>
      <xdr:colOff>82550</xdr:colOff>
      <xdr:row>17</xdr:row>
      <xdr:rowOff>3084</xdr:rowOff>
    </xdr:to>
    <xdr:sp macro="" textlink="">
      <xdr:nvSpPr>
        <xdr:cNvPr id="148" name="円/楕円 147"/>
        <xdr:cNvSpPr/>
      </xdr:nvSpPr>
      <xdr:spPr>
        <a:xfrm>
          <a:off x="164592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45011</xdr:rowOff>
    </xdr:from>
    <xdr:ext cx="762000" cy="259045"/>
    <xdr:sp macro="" textlink="">
      <xdr:nvSpPr>
        <xdr:cNvPr id="149" name="物件費該当値テキスト"/>
        <xdr:cNvSpPr txBox="1"/>
      </xdr:nvSpPr>
      <xdr:spPr>
        <a:xfrm>
          <a:off x="16598900" y="278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50" name="円/楕円 149"/>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93997</xdr:rowOff>
    </xdr:from>
    <xdr:ext cx="736600" cy="259045"/>
    <xdr:sp macro="" textlink="">
      <xdr:nvSpPr>
        <xdr:cNvPr id="151" name="テキスト ボックス 150"/>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52" name="円/楕円 151"/>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93997</xdr:rowOff>
    </xdr:from>
    <xdr:ext cx="762000" cy="259045"/>
    <xdr:sp macro="" textlink="">
      <xdr:nvSpPr>
        <xdr:cNvPr id="153" name="テキスト ボックス 152"/>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81099</xdr:rowOff>
    </xdr:from>
    <xdr:to>
      <xdr:col>20</xdr:col>
      <xdr:colOff>209550</xdr:colOff>
      <xdr:row>16</xdr:row>
      <xdr:rowOff>11249</xdr:rowOff>
    </xdr:to>
    <xdr:sp macro="" textlink="">
      <xdr:nvSpPr>
        <xdr:cNvPr id="154" name="円/楕円 153"/>
        <xdr:cNvSpPr/>
      </xdr:nvSpPr>
      <xdr:spPr>
        <a:xfrm>
          <a:off x="138430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21426</xdr:rowOff>
    </xdr:from>
    <xdr:ext cx="762000" cy="259045"/>
    <xdr:sp macro="" textlink="">
      <xdr:nvSpPr>
        <xdr:cNvPr id="155" name="テキスト ボックス 154"/>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6" name="円/楕円 155"/>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7" name="テキスト ボックス 156"/>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全国平均・県平均は下回っているが、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年度においては前年度比</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り、今後も上昇傾向が見込まれる。</a:t>
          </a:r>
          <a:endParaRPr lang="en-US" altLang="ja-JP" sz="1100" b="0" i="0" baseline="0">
            <a:solidFill>
              <a:schemeClr val="dk1"/>
            </a:solidFill>
            <a:effectLst/>
            <a:latin typeface="+mn-lt"/>
            <a:ea typeface="+mn-ea"/>
            <a:cs typeface="+mn-cs"/>
          </a:endParaRPr>
        </a:p>
        <a:p>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扶助費は年々増加傾向にあり、当市においても歳出の大きなウェイトを占める費用となっている事を踏まえ、今後も継続して給付適正化に努める</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142240</xdr:rowOff>
    </xdr:from>
    <xdr:to>
      <xdr:col>7</xdr:col>
      <xdr:colOff>15875</xdr:colOff>
      <xdr:row>55</xdr:row>
      <xdr:rowOff>54610</xdr:rowOff>
    </xdr:to>
    <xdr:cxnSp macro="">
      <xdr:nvCxnSpPr>
        <xdr:cNvPr id="190" name="直線コネクタ 189"/>
        <xdr:cNvCxnSpPr/>
      </xdr:nvCxnSpPr>
      <xdr:spPr>
        <a:xfrm>
          <a:off x="3987800" y="94005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142240</xdr:rowOff>
    </xdr:from>
    <xdr:to>
      <xdr:col>5</xdr:col>
      <xdr:colOff>549275</xdr:colOff>
      <xdr:row>54</xdr:row>
      <xdr:rowOff>149860</xdr:rowOff>
    </xdr:to>
    <xdr:cxnSp macro="">
      <xdr:nvCxnSpPr>
        <xdr:cNvPr id="193" name="直線コネクタ 192"/>
        <xdr:cNvCxnSpPr/>
      </xdr:nvCxnSpPr>
      <xdr:spPr>
        <a:xfrm flipV="1">
          <a:off x="3098800" y="9400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149860</xdr:rowOff>
    </xdr:from>
    <xdr:to>
      <xdr:col>4</xdr:col>
      <xdr:colOff>346075</xdr:colOff>
      <xdr:row>54</xdr:row>
      <xdr:rowOff>157480</xdr:rowOff>
    </xdr:to>
    <xdr:cxnSp macro="">
      <xdr:nvCxnSpPr>
        <xdr:cNvPr id="196" name="直線コネクタ 195"/>
        <xdr:cNvCxnSpPr/>
      </xdr:nvCxnSpPr>
      <xdr:spPr>
        <a:xfrm flipV="1">
          <a:off x="2209800" y="9408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157480</xdr:rowOff>
    </xdr:from>
    <xdr:to>
      <xdr:col>3</xdr:col>
      <xdr:colOff>142875</xdr:colOff>
      <xdr:row>54</xdr:row>
      <xdr:rowOff>165100</xdr:rowOff>
    </xdr:to>
    <xdr:cxnSp macro="">
      <xdr:nvCxnSpPr>
        <xdr:cNvPr id="199" name="直線コネクタ 198"/>
        <xdr:cNvCxnSpPr/>
      </xdr:nvCxnSpPr>
      <xdr:spPr>
        <a:xfrm flipV="1">
          <a:off x="1320800" y="941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3" name="テキスト ボックス 202"/>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3810</xdr:rowOff>
    </xdr:from>
    <xdr:to>
      <xdr:col>7</xdr:col>
      <xdr:colOff>66675</xdr:colOff>
      <xdr:row>55</xdr:row>
      <xdr:rowOff>105410</xdr:rowOff>
    </xdr:to>
    <xdr:sp macro="" textlink="">
      <xdr:nvSpPr>
        <xdr:cNvPr id="209" name="円/楕円 208"/>
        <xdr:cNvSpPr/>
      </xdr:nvSpPr>
      <xdr:spPr>
        <a:xfrm>
          <a:off x="4775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147337</xdr:rowOff>
    </xdr:from>
    <xdr:ext cx="762000" cy="259045"/>
    <xdr:sp macro="" textlink="">
      <xdr:nvSpPr>
        <xdr:cNvPr id="210" name="扶助費該当値テキスト"/>
        <xdr:cNvSpPr txBox="1"/>
      </xdr:nvSpPr>
      <xdr:spPr>
        <a:xfrm>
          <a:off x="4914900" y="940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91440</xdr:rowOff>
    </xdr:from>
    <xdr:to>
      <xdr:col>5</xdr:col>
      <xdr:colOff>600075</xdr:colOff>
      <xdr:row>55</xdr:row>
      <xdr:rowOff>21590</xdr:rowOff>
    </xdr:to>
    <xdr:sp macro="" textlink="">
      <xdr:nvSpPr>
        <xdr:cNvPr id="211" name="円/楕円 210"/>
        <xdr:cNvSpPr/>
      </xdr:nvSpPr>
      <xdr:spPr>
        <a:xfrm>
          <a:off x="3937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31767</xdr:rowOff>
    </xdr:from>
    <xdr:ext cx="736600" cy="259045"/>
    <xdr:sp macro="" textlink="">
      <xdr:nvSpPr>
        <xdr:cNvPr id="212" name="テキスト ボックス 211"/>
        <xdr:cNvSpPr txBox="1"/>
      </xdr:nvSpPr>
      <xdr:spPr>
        <a:xfrm>
          <a:off x="3606800" y="911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99060</xdr:rowOff>
    </xdr:from>
    <xdr:to>
      <xdr:col>4</xdr:col>
      <xdr:colOff>396875</xdr:colOff>
      <xdr:row>55</xdr:row>
      <xdr:rowOff>29210</xdr:rowOff>
    </xdr:to>
    <xdr:sp macro="" textlink="">
      <xdr:nvSpPr>
        <xdr:cNvPr id="213" name="円/楕円 212"/>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39387</xdr:rowOff>
    </xdr:from>
    <xdr:ext cx="762000" cy="259045"/>
    <xdr:sp macro="" textlink="">
      <xdr:nvSpPr>
        <xdr:cNvPr id="214" name="テキスト ボックス 213"/>
        <xdr:cNvSpPr txBox="1"/>
      </xdr:nvSpPr>
      <xdr:spPr>
        <a:xfrm>
          <a:off x="2717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106680</xdr:rowOff>
    </xdr:from>
    <xdr:to>
      <xdr:col>3</xdr:col>
      <xdr:colOff>193675</xdr:colOff>
      <xdr:row>55</xdr:row>
      <xdr:rowOff>36830</xdr:rowOff>
    </xdr:to>
    <xdr:sp macro="" textlink="">
      <xdr:nvSpPr>
        <xdr:cNvPr id="215" name="円/楕円 214"/>
        <xdr:cNvSpPr/>
      </xdr:nvSpPr>
      <xdr:spPr>
        <a:xfrm>
          <a:off x="2159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47007</xdr:rowOff>
    </xdr:from>
    <xdr:ext cx="762000" cy="259045"/>
    <xdr:sp macro="" textlink="">
      <xdr:nvSpPr>
        <xdr:cNvPr id="216" name="テキスト ボックス 215"/>
        <xdr:cNvSpPr txBox="1"/>
      </xdr:nvSpPr>
      <xdr:spPr>
        <a:xfrm>
          <a:off x="1828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7" name="円/楕円 216"/>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18" name="テキスト ボックス 217"/>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全国平均</a:t>
          </a:r>
          <a:r>
            <a:rPr lang="ja-JP" altLang="ja-JP" sz="1100" b="0" i="0" baseline="0">
              <a:solidFill>
                <a:schemeClr val="dk1"/>
              </a:solidFill>
              <a:effectLst/>
              <a:latin typeface="+mn-lt"/>
              <a:ea typeface="+mn-ea"/>
              <a:cs typeface="+mn-cs"/>
            </a:rPr>
            <a:t>及び沖縄県平均を下回っているが、社会保障関連の増もあり</a:t>
          </a:r>
          <a:r>
            <a:rPr lang="ja-JP" altLang="en-US" sz="1100" b="0" i="0" baseline="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操出金は増額となっている。扶助費の伸びと一体の問題として捉え、早期の給付適正化に努める。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107950</xdr:rowOff>
    </xdr:from>
    <xdr:to>
      <xdr:col>24</xdr:col>
      <xdr:colOff>31750</xdr:colOff>
      <xdr:row>56</xdr:row>
      <xdr:rowOff>5080</xdr:rowOff>
    </xdr:to>
    <xdr:cxnSp macro="">
      <xdr:nvCxnSpPr>
        <xdr:cNvPr id="251" name="直線コネクタ 250"/>
        <xdr:cNvCxnSpPr/>
      </xdr:nvCxnSpPr>
      <xdr:spPr>
        <a:xfrm flipV="1">
          <a:off x="15671800" y="95377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56</xdr:row>
      <xdr:rowOff>5080</xdr:rowOff>
    </xdr:to>
    <xdr:cxnSp macro="">
      <xdr:nvCxnSpPr>
        <xdr:cNvPr id="254" name="直線コネクタ 253"/>
        <xdr:cNvCxnSpPr/>
      </xdr:nvCxnSpPr>
      <xdr:spPr>
        <a:xfrm>
          <a:off x="14782800" y="9514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16510</xdr:rowOff>
    </xdr:from>
    <xdr:to>
      <xdr:col>21</xdr:col>
      <xdr:colOff>361950</xdr:colOff>
      <xdr:row>55</xdr:row>
      <xdr:rowOff>85090</xdr:rowOff>
    </xdr:to>
    <xdr:cxnSp macro="">
      <xdr:nvCxnSpPr>
        <xdr:cNvPr id="257" name="直線コネクタ 256"/>
        <xdr:cNvCxnSpPr/>
      </xdr:nvCxnSpPr>
      <xdr:spPr>
        <a:xfrm>
          <a:off x="13893800" y="9446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16510</xdr:rowOff>
    </xdr:from>
    <xdr:to>
      <xdr:col>20</xdr:col>
      <xdr:colOff>158750</xdr:colOff>
      <xdr:row>56</xdr:row>
      <xdr:rowOff>149860</xdr:rowOff>
    </xdr:to>
    <xdr:cxnSp macro="">
      <xdr:nvCxnSpPr>
        <xdr:cNvPr id="260" name="直線コネクタ 259"/>
        <xdr:cNvCxnSpPr/>
      </xdr:nvCxnSpPr>
      <xdr:spPr>
        <a:xfrm flipV="1">
          <a:off x="13004800" y="944626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70" name="円/楕円 269"/>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73677</xdr:rowOff>
    </xdr:from>
    <xdr:ext cx="762000" cy="259045"/>
    <xdr:sp macro="" textlink="">
      <xdr:nvSpPr>
        <xdr:cNvPr id="271"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125730</xdr:rowOff>
    </xdr:from>
    <xdr:to>
      <xdr:col>22</xdr:col>
      <xdr:colOff>615950</xdr:colOff>
      <xdr:row>56</xdr:row>
      <xdr:rowOff>55880</xdr:rowOff>
    </xdr:to>
    <xdr:sp macro="" textlink="">
      <xdr:nvSpPr>
        <xdr:cNvPr id="272" name="円/楕円 271"/>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66057</xdr:rowOff>
    </xdr:from>
    <xdr:ext cx="736600" cy="259045"/>
    <xdr:sp macro="" textlink="">
      <xdr:nvSpPr>
        <xdr:cNvPr id="273" name="テキスト ボックス 272"/>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34290</xdr:rowOff>
    </xdr:from>
    <xdr:to>
      <xdr:col>21</xdr:col>
      <xdr:colOff>412750</xdr:colOff>
      <xdr:row>55</xdr:row>
      <xdr:rowOff>135890</xdr:rowOff>
    </xdr:to>
    <xdr:sp macro="" textlink="">
      <xdr:nvSpPr>
        <xdr:cNvPr id="274" name="円/楕円 273"/>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146067</xdr:rowOff>
    </xdr:from>
    <xdr:ext cx="762000" cy="259045"/>
    <xdr:sp macro="" textlink="">
      <xdr:nvSpPr>
        <xdr:cNvPr id="275" name="テキスト ボックス 274"/>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137160</xdr:rowOff>
    </xdr:from>
    <xdr:to>
      <xdr:col>20</xdr:col>
      <xdr:colOff>209550</xdr:colOff>
      <xdr:row>55</xdr:row>
      <xdr:rowOff>67310</xdr:rowOff>
    </xdr:to>
    <xdr:sp macro="" textlink="">
      <xdr:nvSpPr>
        <xdr:cNvPr id="276" name="円/楕円 275"/>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77487</xdr:rowOff>
    </xdr:from>
    <xdr:ext cx="762000" cy="259045"/>
    <xdr:sp macro="" textlink="">
      <xdr:nvSpPr>
        <xdr:cNvPr id="277" name="テキスト ボックス 276"/>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78" name="円/楕円 277"/>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79" name="テキスト ボックス 278"/>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・類似団体平均及び沖縄県平均を大きく下回っており、その推移もほぼ横ばいとなっているが、単独補助金については年々増加傾向にある。平成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年度からの合併算定替による普通交付税の減額も考慮し、</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年間のサンセット方式の徹底等による見直しを行い、健全な財政運営を図る。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75565</xdr:rowOff>
    </xdr:from>
    <xdr:to>
      <xdr:col>24</xdr:col>
      <xdr:colOff>31750</xdr:colOff>
      <xdr:row>34</xdr:row>
      <xdr:rowOff>81280</xdr:rowOff>
    </xdr:to>
    <xdr:cxnSp macro="">
      <xdr:nvCxnSpPr>
        <xdr:cNvPr id="307" name="直線コネクタ 306"/>
        <xdr:cNvCxnSpPr/>
      </xdr:nvCxnSpPr>
      <xdr:spPr>
        <a:xfrm flipV="1">
          <a:off x="15671800" y="590486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81280</xdr:rowOff>
    </xdr:from>
    <xdr:to>
      <xdr:col>22</xdr:col>
      <xdr:colOff>565150</xdr:colOff>
      <xdr:row>34</xdr:row>
      <xdr:rowOff>92710</xdr:rowOff>
    </xdr:to>
    <xdr:cxnSp macro="">
      <xdr:nvCxnSpPr>
        <xdr:cNvPr id="310" name="直線コネクタ 309"/>
        <xdr:cNvCxnSpPr/>
      </xdr:nvCxnSpPr>
      <xdr:spPr>
        <a:xfrm flipV="1">
          <a:off x="14782800" y="59105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2" name="テキスト ボックス 311"/>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92710</xdr:rowOff>
    </xdr:from>
    <xdr:to>
      <xdr:col>21</xdr:col>
      <xdr:colOff>361950</xdr:colOff>
      <xdr:row>34</xdr:row>
      <xdr:rowOff>104140</xdr:rowOff>
    </xdr:to>
    <xdr:cxnSp macro="">
      <xdr:nvCxnSpPr>
        <xdr:cNvPr id="313" name="直線コネクタ 312"/>
        <xdr:cNvCxnSpPr/>
      </xdr:nvCxnSpPr>
      <xdr:spPr>
        <a:xfrm flipV="1">
          <a:off x="13893800" y="59220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104140</xdr:rowOff>
    </xdr:from>
    <xdr:to>
      <xdr:col>20</xdr:col>
      <xdr:colOff>158750</xdr:colOff>
      <xdr:row>35</xdr:row>
      <xdr:rowOff>12700</xdr:rowOff>
    </xdr:to>
    <xdr:cxnSp macro="">
      <xdr:nvCxnSpPr>
        <xdr:cNvPr id="316" name="直線コネクタ 315"/>
        <xdr:cNvCxnSpPr/>
      </xdr:nvCxnSpPr>
      <xdr:spPr>
        <a:xfrm flipV="1">
          <a:off x="13004800" y="59334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24765</xdr:rowOff>
    </xdr:from>
    <xdr:to>
      <xdr:col>24</xdr:col>
      <xdr:colOff>82550</xdr:colOff>
      <xdr:row>34</xdr:row>
      <xdr:rowOff>126365</xdr:rowOff>
    </xdr:to>
    <xdr:sp macro="" textlink="">
      <xdr:nvSpPr>
        <xdr:cNvPr id="326" name="円/楕円 325"/>
        <xdr:cNvSpPr/>
      </xdr:nvSpPr>
      <xdr:spPr>
        <a:xfrm>
          <a:off x="16459200" y="585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104792</xdr:rowOff>
    </xdr:from>
    <xdr:ext cx="762000" cy="259045"/>
    <xdr:sp macro="" textlink="">
      <xdr:nvSpPr>
        <xdr:cNvPr id="327" name="補助費等該当値テキスト"/>
        <xdr:cNvSpPr txBox="1"/>
      </xdr:nvSpPr>
      <xdr:spPr>
        <a:xfrm>
          <a:off x="16598900" y="576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30480</xdr:rowOff>
    </xdr:from>
    <xdr:to>
      <xdr:col>22</xdr:col>
      <xdr:colOff>615950</xdr:colOff>
      <xdr:row>34</xdr:row>
      <xdr:rowOff>132080</xdr:rowOff>
    </xdr:to>
    <xdr:sp macro="" textlink="">
      <xdr:nvSpPr>
        <xdr:cNvPr id="328" name="円/楕円 327"/>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142257</xdr:rowOff>
    </xdr:from>
    <xdr:ext cx="736600" cy="259045"/>
    <xdr:sp macro="" textlink="">
      <xdr:nvSpPr>
        <xdr:cNvPr id="329" name="テキスト ボックス 328"/>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41910</xdr:rowOff>
    </xdr:from>
    <xdr:to>
      <xdr:col>21</xdr:col>
      <xdr:colOff>412750</xdr:colOff>
      <xdr:row>34</xdr:row>
      <xdr:rowOff>143510</xdr:rowOff>
    </xdr:to>
    <xdr:sp macro="" textlink="">
      <xdr:nvSpPr>
        <xdr:cNvPr id="330" name="円/楕円 329"/>
        <xdr:cNvSpPr/>
      </xdr:nvSpPr>
      <xdr:spPr>
        <a:xfrm>
          <a:off x="147320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153687</xdr:rowOff>
    </xdr:from>
    <xdr:ext cx="762000" cy="259045"/>
    <xdr:sp macro="" textlink="">
      <xdr:nvSpPr>
        <xdr:cNvPr id="331" name="テキスト ボックス 330"/>
        <xdr:cNvSpPr txBox="1"/>
      </xdr:nvSpPr>
      <xdr:spPr>
        <a:xfrm>
          <a:off x="14401800" y="564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53340</xdr:rowOff>
    </xdr:from>
    <xdr:to>
      <xdr:col>20</xdr:col>
      <xdr:colOff>209550</xdr:colOff>
      <xdr:row>34</xdr:row>
      <xdr:rowOff>154940</xdr:rowOff>
    </xdr:to>
    <xdr:sp macro="" textlink="">
      <xdr:nvSpPr>
        <xdr:cNvPr id="332" name="円/楕円 331"/>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165117</xdr:rowOff>
    </xdr:from>
    <xdr:ext cx="762000" cy="259045"/>
    <xdr:sp macro="" textlink="">
      <xdr:nvSpPr>
        <xdr:cNvPr id="333" name="テキスト ボックス 332"/>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133350</xdr:rowOff>
    </xdr:from>
    <xdr:to>
      <xdr:col>19</xdr:col>
      <xdr:colOff>6350</xdr:colOff>
      <xdr:row>35</xdr:row>
      <xdr:rowOff>63500</xdr:rowOff>
    </xdr:to>
    <xdr:sp macro="" textlink="">
      <xdr:nvSpPr>
        <xdr:cNvPr id="334" name="円/楕円 333"/>
        <xdr:cNvSpPr/>
      </xdr:nvSpPr>
      <xdr:spPr>
        <a:xfrm>
          <a:off x="12954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73677</xdr:rowOff>
    </xdr:from>
    <xdr:ext cx="762000" cy="259045"/>
    <xdr:sp macro="" textlink="">
      <xdr:nvSpPr>
        <xdr:cNvPr id="335" name="テキスト ボックス 334"/>
        <xdr:cNvSpPr txBox="1"/>
      </xdr:nvSpPr>
      <xdr:spPr>
        <a:xfrm>
          <a:off x="12623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年度において、利率の高い長期債の繰上償還を行った為、平成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年度では</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大幅</a:t>
          </a:r>
          <a:r>
            <a:rPr lang="ja-JP" altLang="ja-JP" sz="1100" b="0" i="0" baseline="0">
              <a:solidFill>
                <a:schemeClr val="dk1"/>
              </a:solidFill>
              <a:effectLst/>
              <a:latin typeface="+mn-lt"/>
              <a:ea typeface="+mn-ea"/>
              <a:cs typeface="+mn-cs"/>
            </a:rPr>
            <a:t>改善とな</a:t>
          </a:r>
          <a:r>
            <a:rPr lang="ja-JP" altLang="en-US" sz="1100" b="0" i="0" baseline="0">
              <a:solidFill>
                <a:schemeClr val="dk1"/>
              </a:solidFill>
              <a:effectLst/>
              <a:latin typeface="+mn-lt"/>
              <a:ea typeface="+mn-ea"/>
              <a:cs typeface="+mn-cs"/>
            </a:rPr>
            <a:t>ったが、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年度においては対前年度比で</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a:t>
          </a:r>
          <a:endParaRPr lang="ja-JP" altLang="ja-JP" sz="1400">
            <a:effectLst/>
          </a:endParaRPr>
        </a:p>
        <a:p>
          <a:pPr rtl="0"/>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・今後、合併特例債活用による大型事業の展開を見込んでいる為、「起債の質」及び「発行の量」の計画管理の徹底に加え、繰上償還も考慮しながら適正な財政運営を図る。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30662</xdr:rowOff>
    </xdr:from>
    <xdr:to>
      <xdr:col>7</xdr:col>
      <xdr:colOff>15875</xdr:colOff>
      <xdr:row>77</xdr:row>
      <xdr:rowOff>76381</xdr:rowOff>
    </xdr:to>
    <xdr:cxnSp macro="">
      <xdr:nvCxnSpPr>
        <xdr:cNvPr id="370" name="直線コネクタ 369"/>
        <xdr:cNvCxnSpPr/>
      </xdr:nvCxnSpPr>
      <xdr:spPr>
        <a:xfrm>
          <a:off x="3987800" y="13232312"/>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30662</xdr:rowOff>
    </xdr:from>
    <xdr:to>
      <xdr:col>5</xdr:col>
      <xdr:colOff>549275</xdr:colOff>
      <xdr:row>77</xdr:row>
      <xdr:rowOff>89444</xdr:rowOff>
    </xdr:to>
    <xdr:cxnSp macro="">
      <xdr:nvCxnSpPr>
        <xdr:cNvPr id="373" name="直線コネクタ 372"/>
        <xdr:cNvCxnSpPr/>
      </xdr:nvCxnSpPr>
      <xdr:spPr>
        <a:xfrm flipV="1">
          <a:off x="3098800" y="1323231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75" name="テキスト ボックス 374"/>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56787</xdr:rowOff>
    </xdr:from>
    <xdr:to>
      <xdr:col>4</xdr:col>
      <xdr:colOff>346075</xdr:colOff>
      <xdr:row>77</xdr:row>
      <xdr:rowOff>89444</xdr:rowOff>
    </xdr:to>
    <xdr:cxnSp macro="">
      <xdr:nvCxnSpPr>
        <xdr:cNvPr id="376" name="直線コネクタ 375"/>
        <xdr:cNvCxnSpPr/>
      </xdr:nvCxnSpPr>
      <xdr:spPr>
        <a:xfrm>
          <a:off x="2209800" y="132584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56787</xdr:rowOff>
    </xdr:from>
    <xdr:to>
      <xdr:col>3</xdr:col>
      <xdr:colOff>142875</xdr:colOff>
      <xdr:row>78</xdr:row>
      <xdr:rowOff>42092</xdr:rowOff>
    </xdr:to>
    <xdr:cxnSp macro="">
      <xdr:nvCxnSpPr>
        <xdr:cNvPr id="379" name="直線コネクタ 378"/>
        <xdr:cNvCxnSpPr/>
      </xdr:nvCxnSpPr>
      <xdr:spPr>
        <a:xfrm flipV="1">
          <a:off x="1320800" y="13258437"/>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111958</xdr:rowOff>
    </xdr:from>
    <xdr:ext cx="762000" cy="259045"/>
    <xdr:sp macro="" textlink="">
      <xdr:nvSpPr>
        <xdr:cNvPr id="381" name="テキスト ボックス 380"/>
        <xdr:cNvSpPr txBox="1"/>
      </xdr:nvSpPr>
      <xdr:spPr>
        <a:xfrm>
          <a:off x="1828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25581</xdr:rowOff>
    </xdr:from>
    <xdr:to>
      <xdr:col>7</xdr:col>
      <xdr:colOff>66675</xdr:colOff>
      <xdr:row>77</xdr:row>
      <xdr:rowOff>127181</xdr:rowOff>
    </xdr:to>
    <xdr:sp macro="" textlink="">
      <xdr:nvSpPr>
        <xdr:cNvPr id="389" name="円/楕円 388"/>
        <xdr:cNvSpPr/>
      </xdr:nvSpPr>
      <xdr:spPr>
        <a:xfrm>
          <a:off x="47752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42108</xdr:rowOff>
    </xdr:from>
    <xdr:ext cx="762000" cy="259045"/>
    <xdr:sp macro="" textlink="">
      <xdr:nvSpPr>
        <xdr:cNvPr id="390" name="公債費該当値テキスト"/>
        <xdr:cNvSpPr txBox="1"/>
      </xdr:nvSpPr>
      <xdr:spPr>
        <a:xfrm>
          <a:off x="4914900" y="1307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151312</xdr:rowOff>
    </xdr:from>
    <xdr:to>
      <xdr:col>5</xdr:col>
      <xdr:colOff>600075</xdr:colOff>
      <xdr:row>77</xdr:row>
      <xdr:rowOff>81462</xdr:rowOff>
    </xdr:to>
    <xdr:sp macro="" textlink="">
      <xdr:nvSpPr>
        <xdr:cNvPr id="391" name="円/楕円 390"/>
        <xdr:cNvSpPr/>
      </xdr:nvSpPr>
      <xdr:spPr>
        <a:xfrm>
          <a:off x="3937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91639</xdr:rowOff>
    </xdr:from>
    <xdr:ext cx="736600" cy="259045"/>
    <xdr:sp macro="" textlink="">
      <xdr:nvSpPr>
        <xdr:cNvPr id="392" name="テキスト ボックス 391"/>
        <xdr:cNvSpPr txBox="1"/>
      </xdr:nvSpPr>
      <xdr:spPr>
        <a:xfrm>
          <a:off x="3606800" y="1295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38644</xdr:rowOff>
    </xdr:from>
    <xdr:to>
      <xdr:col>4</xdr:col>
      <xdr:colOff>396875</xdr:colOff>
      <xdr:row>77</xdr:row>
      <xdr:rowOff>140244</xdr:rowOff>
    </xdr:to>
    <xdr:sp macro="" textlink="">
      <xdr:nvSpPr>
        <xdr:cNvPr id="393" name="円/楕円 392"/>
        <xdr:cNvSpPr/>
      </xdr:nvSpPr>
      <xdr:spPr>
        <a:xfrm>
          <a:off x="3048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125021</xdr:rowOff>
    </xdr:from>
    <xdr:ext cx="762000" cy="259045"/>
    <xdr:sp macro="" textlink="">
      <xdr:nvSpPr>
        <xdr:cNvPr id="394" name="テキスト ボックス 393"/>
        <xdr:cNvSpPr txBox="1"/>
      </xdr:nvSpPr>
      <xdr:spPr>
        <a:xfrm>
          <a:off x="2717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5987</xdr:rowOff>
    </xdr:from>
    <xdr:to>
      <xdr:col>3</xdr:col>
      <xdr:colOff>193675</xdr:colOff>
      <xdr:row>77</xdr:row>
      <xdr:rowOff>107587</xdr:rowOff>
    </xdr:to>
    <xdr:sp macro="" textlink="">
      <xdr:nvSpPr>
        <xdr:cNvPr id="395" name="円/楕円 394"/>
        <xdr:cNvSpPr/>
      </xdr:nvSpPr>
      <xdr:spPr>
        <a:xfrm>
          <a:off x="2159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117764</xdr:rowOff>
    </xdr:from>
    <xdr:ext cx="762000" cy="259045"/>
    <xdr:sp macro="" textlink="">
      <xdr:nvSpPr>
        <xdr:cNvPr id="396" name="テキスト ボックス 395"/>
        <xdr:cNvSpPr txBox="1"/>
      </xdr:nvSpPr>
      <xdr:spPr>
        <a:xfrm>
          <a:off x="1828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162742</xdr:rowOff>
    </xdr:from>
    <xdr:to>
      <xdr:col>1</xdr:col>
      <xdr:colOff>676275</xdr:colOff>
      <xdr:row>78</xdr:row>
      <xdr:rowOff>92892</xdr:rowOff>
    </xdr:to>
    <xdr:sp macro="" textlink="">
      <xdr:nvSpPr>
        <xdr:cNvPr id="397" name="円/楕円 396"/>
        <xdr:cNvSpPr/>
      </xdr:nvSpPr>
      <xdr:spPr>
        <a:xfrm>
          <a:off x="12700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77669</xdr:rowOff>
    </xdr:from>
    <xdr:ext cx="762000" cy="259045"/>
    <xdr:sp macro="" textlink="">
      <xdr:nvSpPr>
        <xdr:cNvPr id="398" name="テキスト ボックス 397"/>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・繰出金の基準見直しに伴い、</a:t>
          </a:r>
          <a:r>
            <a:rPr lang="ja-JP" altLang="en-US" sz="1100" b="0" i="0" baseline="0">
              <a:solidFill>
                <a:schemeClr val="dk1"/>
              </a:solidFill>
              <a:effectLst/>
              <a:latin typeface="+mn-lt"/>
              <a:ea typeface="+mn-ea"/>
              <a:cs typeface="+mn-cs"/>
            </a:rPr>
            <a:t>全国平均</a:t>
          </a:r>
          <a:r>
            <a:rPr lang="ja-JP" altLang="ja-JP" sz="1100" b="0" i="0" baseline="0">
              <a:solidFill>
                <a:schemeClr val="dk1"/>
              </a:solidFill>
              <a:effectLst/>
              <a:latin typeface="+mn-lt"/>
              <a:ea typeface="+mn-ea"/>
              <a:cs typeface="+mn-cs"/>
            </a:rPr>
            <a:t>及び沖縄県平均を下回って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依然として人件費は</a:t>
          </a:r>
          <a:r>
            <a:rPr lang="ja-JP" altLang="en-US" sz="1100" b="0" i="0" baseline="0">
              <a:solidFill>
                <a:schemeClr val="dk1"/>
              </a:solidFill>
              <a:effectLst/>
              <a:latin typeface="+mn-lt"/>
              <a:ea typeface="+mn-ea"/>
              <a:cs typeface="+mn-cs"/>
            </a:rPr>
            <a:t>全国</a:t>
          </a:r>
          <a:r>
            <a:rPr lang="ja-JP" altLang="ja-JP" sz="1100" b="0" i="0" baseline="0">
              <a:solidFill>
                <a:schemeClr val="dk1"/>
              </a:solidFill>
              <a:effectLst/>
              <a:latin typeface="+mn-lt"/>
              <a:ea typeface="+mn-ea"/>
              <a:cs typeface="+mn-cs"/>
            </a:rPr>
            <a:t>平均及び沖縄県平均は上回っている。また、今後扶助費の上昇傾向が見込まれることから、引き続き抑制策・給付適正化に努める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81280</xdr:rowOff>
    </xdr:from>
    <xdr:to>
      <xdr:col>24</xdr:col>
      <xdr:colOff>31750</xdr:colOff>
      <xdr:row>74</xdr:row>
      <xdr:rowOff>127000</xdr:rowOff>
    </xdr:to>
    <xdr:cxnSp macro="">
      <xdr:nvCxnSpPr>
        <xdr:cNvPr id="429" name="直線コネクタ 428"/>
        <xdr:cNvCxnSpPr/>
      </xdr:nvCxnSpPr>
      <xdr:spPr>
        <a:xfrm flipV="1">
          <a:off x="15671800" y="12768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0"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127000</xdr:rowOff>
    </xdr:from>
    <xdr:to>
      <xdr:col>22</xdr:col>
      <xdr:colOff>565150</xdr:colOff>
      <xdr:row>74</xdr:row>
      <xdr:rowOff>163576</xdr:rowOff>
    </xdr:to>
    <xdr:cxnSp macro="">
      <xdr:nvCxnSpPr>
        <xdr:cNvPr id="432" name="直線コネクタ 431"/>
        <xdr:cNvCxnSpPr/>
      </xdr:nvCxnSpPr>
      <xdr:spPr>
        <a:xfrm flipV="1">
          <a:off x="14782800" y="128143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163576</xdr:rowOff>
    </xdr:from>
    <xdr:to>
      <xdr:col>21</xdr:col>
      <xdr:colOff>361950</xdr:colOff>
      <xdr:row>74</xdr:row>
      <xdr:rowOff>168148</xdr:rowOff>
    </xdr:to>
    <xdr:cxnSp macro="">
      <xdr:nvCxnSpPr>
        <xdr:cNvPr id="435" name="直線コネクタ 434"/>
        <xdr:cNvCxnSpPr/>
      </xdr:nvCxnSpPr>
      <xdr:spPr>
        <a:xfrm flipV="1">
          <a:off x="13893800" y="12850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168148</xdr:rowOff>
    </xdr:from>
    <xdr:to>
      <xdr:col>20</xdr:col>
      <xdr:colOff>158750</xdr:colOff>
      <xdr:row>76</xdr:row>
      <xdr:rowOff>90424</xdr:rowOff>
    </xdr:to>
    <xdr:cxnSp macro="">
      <xdr:nvCxnSpPr>
        <xdr:cNvPr id="438" name="直線コネクタ 437"/>
        <xdr:cNvCxnSpPr/>
      </xdr:nvCxnSpPr>
      <xdr:spPr>
        <a:xfrm flipV="1">
          <a:off x="13004800" y="12855448"/>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30480</xdr:rowOff>
    </xdr:from>
    <xdr:to>
      <xdr:col>24</xdr:col>
      <xdr:colOff>82550</xdr:colOff>
      <xdr:row>74</xdr:row>
      <xdr:rowOff>132080</xdr:rowOff>
    </xdr:to>
    <xdr:sp macro="" textlink="">
      <xdr:nvSpPr>
        <xdr:cNvPr id="448" name="円/楕円 447"/>
        <xdr:cNvSpPr/>
      </xdr:nvSpPr>
      <xdr:spPr>
        <a:xfrm>
          <a:off x="16459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110507</xdr:rowOff>
    </xdr:from>
    <xdr:ext cx="762000" cy="259045"/>
    <xdr:sp macro="" textlink="">
      <xdr:nvSpPr>
        <xdr:cNvPr id="449" name="公債費以外該当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76200</xdr:rowOff>
    </xdr:from>
    <xdr:to>
      <xdr:col>22</xdr:col>
      <xdr:colOff>615950</xdr:colOff>
      <xdr:row>75</xdr:row>
      <xdr:rowOff>6350</xdr:rowOff>
    </xdr:to>
    <xdr:sp macro="" textlink="">
      <xdr:nvSpPr>
        <xdr:cNvPr id="450" name="円/楕円 449"/>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16527</xdr:rowOff>
    </xdr:from>
    <xdr:ext cx="736600" cy="259045"/>
    <xdr:sp macro="" textlink="">
      <xdr:nvSpPr>
        <xdr:cNvPr id="451" name="テキスト ボックス 450"/>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112776</xdr:rowOff>
    </xdr:from>
    <xdr:to>
      <xdr:col>21</xdr:col>
      <xdr:colOff>412750</xdr:colOff>
      <xdr:row>75</xdr:row>
      <xdr:rowOff>42926</xdr:rowOff>
    </xdr:to>
    <xdr:sp macro="" textlink="">
      <xdr:nvSpPr>
        <xdr:cNvPr id="452" name="円/楕円 451"/>
        <xdr:cNvSpPr/>
      </xdr:nvSpPr>
      <xdr:spPr>
        <a:xfrm>
          <a:off x="14732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53103</xdr:rowOff>
    </xdr:from>
    <xdr:ext cx="762000" cy="259045"/>
    <xdr:sp macro="" textlink="">
      <xdr:nvSpPr>
        <xdr:cNvPr id="453" name="テキスト ボックス 452"/>
        <xdr:cNvSpPr txBox="1"/>
      </xdr:nvSpPr>
      <xdr:spPr>
        <a:xfrm>
          <a:off x="14401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117348</xdr:rowOff>
    </xdr:from>
    <xdr:to>
      <xdr:col>20</xdr:col>
      <xdr:colOff>209550</xdr:colOff>
      <xdr:row>75</xdr:row>
      <xdr:rowOff>47498</xdr:rowOff>
    </xdr:to>
    <xdr:sp macro="" textlink="">
      <xdr:nvSpPr>
        <xdr:cNvPr id="454" name="円/楕円 453"/>
        <xdr:cNvSpPr/>
      </xdr:nvSpPr>
      <xdr:spPr>
        <a:xfrm>
          <a:off x="13843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57675</xdr:rowOff>
    </xdr:from>
    <xdr:ext cx="762000" cy="259045"/>
    <xdr:sp macro="" textlink="">
      <xdr:nvSpPr>
        <xdr:cNvPr id="455" name="テキスト ボックス 454"/>
        <xdr:cNvSpPr txBox="1"/>
      </xdr:nvSpPr>
      <xdr:spPr>
        <a:xfrm>
          <a:off x="13512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39624</xdr:rowOff>
    </xdr:from>
    <xdr:to>
      <xdr:col>19</xdr:col>
      <xdr:colOff>6350</xdr:colOff>
      <xdr:row>76</xdr:row>
      <xdr:rowOff>141224</xdr:rowOff>
    </xdr:to>
    <xdr:sp macro="" textlink="">
      <xdr:nvSpPr>
        <xdr:cNvPr id="456" name="円/楕円 455"/>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151401</xdr:rowOff>
    </xdr:from>
    <xdr:ext cx="762000" cy="259045"/>
    <xdr:sp macro="" textlink="">
      <xdr:nvSpPr>
        <xdr:cNvPr id="457" name="テキスト ボックス 456"/>
        <xdr:cNvSpPr txBox="1"/>
      </xdr:nvSpPr>
      <xdr:spPr>
        <a:xfrm>
          <a:off x="12623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沖縄県宮古島市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80083</xdr:rowOff>
    </xdr:from>
    <xdr:to>
      <xdr:col>4</xdr:col>
      <xdr:colOff>1117600</xdr:colOff>
      <xdr:row>13</xdr:row>
      <xdr:rowOff>134163</xdr:rowOff>
    </xdr:to>
    <xdr:cxnSp macro="">
      <xdr:nvCxnSpPr>
        <xdr:cNvPr id="52" name="直線コネクタ 51"/>
        <xdr:cNvCxnSpPr/>
      </xdr:nvCxnSpPr>
      <xdr:spPr bwMode="auto">
        <a:xfrm>
          <a:off x="5003800" y="2356558"/>
          <a:ext cx="647700" cy="54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56387</xdr:rowOff>
    </xdr:from>
    <xdr:ext cx="762000" cy="259045"/>
    <xdr:sp macro="" textlink="">
      <xdr:nvSpPr>
        <xdr:cNvPr id="53" name="人口1人当たり決算額の推移平均値テキスト130"/>
        <xdr:cNvSpPr txBox="1"/>
      </xdr:nvSpPr>
      <xdr:spPr>
        <a:xfrm>
          <a:off x="5740400" y="284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75772</xdr:rowOff>
    </xdr:from>
    <xdr:to>
      <xdr:col>4</xdr:col>
      <xdr:colOff>469900</xdr:colOff>
      <xdr:row>13</xdr:row>
      <xdr:rowOff>80083</xdr:rowOff>
    </xdr:to>
    <xdr:cxnSp macro="">
      <xdr:nvCxnSpPr>
        <xdr:cNvPr id="55" name="直線コネクタ 54"/>
        <xdr:cNvCxnSpPr/>
      </xdr:nvCxnSpPr>
      <xdr:spPr bwMode="auto">
        <a:xfrm>
          <a:off x="4305300" y="2352247"/>
          <a:ext cx="698500" cy="4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4413</xdr:rowOff>
    </xdr:from>
    <xdr:ext cx="736600" cy="259045"/>
    <xdr:sp macro="" textlink="">
      <xdr:nvSpPr>
        <xdr:cNvPr id="57" name="テキスト ボックス 56"/>
        <xdr:cNvSpPr txBox="1"/>
      </xdr:nvSpPr>
      <xdr:spPr>
        <a:xfrm>
          <a:off x="4622800" y="2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60113</xdr:rowOff>
    </xdr:from>
    <xdr:to>
      <xdr:col>3</xdr:col>
      <xdr:colOff>904875</xdr:colOff>
      <xdr:row>13</xdr:row>
      <xdr:rowOff>75772</xdr:rowOff>
    </xdr:to>
    <xdr:cxnSp macro="">
      <xdr:nvCxnSpPr>
        <xdr:cNvPr id="58" name="直線コネクタ 57"/>
        <xdr:cNvCxnSpPr/>
      </xdr:nvCxnSpPr>
      <xdr:spPr bwMode="auto">
        <a:xfrm>
          <a:off x="3606800" y="2336588"/>
          <a:ext cx="6985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166820</xdr:rowOff>
    </xdr:from>
    <xdr:to>
      <xdr:col>3</xdr:col>
      <xdr:colOff>206375</xdr:colOff>
      <xdr:row>13</xdr:row>
      <xdr:rowOff>60113</xdr:rowOff>
    </xdr:to>
    <xdr:cxnSp macro="">
      <xdr:nvCxnSpPr>
        <xdr:cNvPr id="61" name="直線コネクタ 60"/>
        <xdr:cNvCxnSpPr/>
      </xdr:nvCxnSpPr>
      <xdr:spPr bwMode="auto">
        <a:xfrm>
          <a:off x="2908300" y="2271845"/>
          <a:ext cx="698500" cy="64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83363</xdr:rowOff>
    </xdr:from>
    <xdr:to>
      <xdr:col>5</xdr:col>
      <xdr:colOff>34925</xdr:colOff>
      <xdr:row>14</xdr:row>
      <xdr:rowOff>13513</xdr:rowOff>
    </xdr:to>
    <xdr:sp macro="" textlink="">
      <xdr:nvSpPr>
        <xdr:cNvPr id="71" name="円/楕円 70"/>
        <xdr:cNvSpPr/>
      </xdr:nvSpPr>
      <xdr:spPr bwMode="auto">
        <a:xfrm>
          <a:off x="5600700" y="2359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99890</xdr:rowOff>
    </xdr:from>
    <xdr:ext cx="762000" cy="259045"/>
    <xdr:sp macro="" textlink="">
      <xdr:nvSpPr>
        <xdr:cNvPr id="72" name="人口1人当たり決算額の推移該当値テキスト130"/>
        <xdr:cNvSpPr txBox="1"/>
      </xdr:nvSpPr>
      <xdr:spPr>
        <a:xfrm>
          <a:off x="5740400" y="220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113,478</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29283</xdr:rowOff>
    </xdr:from>
    <xdr:to>
      <xdr:col>4</xdr:col>
      <xdr:colOff>520700</xdr:colOff>
      <xdr:row>13</xdr:row>
      <xdr:rowOff>130883</xdr:rowOff>
    </xdr:to>
    <xdr:sp macro="" textlink="">
      <xdr:nvSpPr>
        <xdr:cNvPr id="73" name="円/楕円 72"/>
        <xdr:cNvSpPr/>
      </xdr:nvSpPr>
      <xdr:spPr bwMode="auto">
        <a:xfrm>
          <a:off x="4953000" y="2305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141060</xdr:rowOff>
    </xdr:from>
    <xdr:ext cx="736600" cy="259045"/>
    <xdr:sp macro="" textlink="">
      <xdr:nvSpPr>
        <xdr:cNvPr id="74" name="テキスト ボックス 73"/>
        <xdr:cNvSpPr txBox="1"/>
      </xdr:nvSpPr>
      <xdr:spPr>
        <a:xfrm>
          <a:off x="4622800" y="2074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116,790</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24972</xdr:rowOff>
    </xdr:from>
    <xdr:to>
      <xdr:col>3</xdr:col>
      <xdr:colOff>955675</xdr:colOff>
      <xdr:row>13</xdr:row>
      <xdr:rowOff>126572</xdr:rowOff>
    </xdr:to>
    <xdr:sp macro="" textlink="">
      <xdr:nvSpPr>
        <xdr:cNvPr id="75" name="円/楕円 74"/>
        <xdr:cNvSpPr/>
      </xdr:nvSpPr>
      <xdr:spPr bwMode="auto">
        <a:xfrm>
          <a:off x="4254500" y="2301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136749</xdr:rowOff>
    </xdr:from>
    <xdr:ext cx="762000" cy="259045"/>
    <xdr:sp macro="" textlink="">
      <xdr:nvSpPr>
        <xdr:cNvPr id="76" name="テキスト ボックス 75"/>
        <xdr:cNvSpPr txBox="1"/>
      </xdr:nvSpPr>
      <xdr:spPr>
        <a:xfrm>
          <a:off x="3924300" y="207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117,054</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9313</xdr:rowOff>
    </xdr:from>
    <xdr:to>
      <xdr:col>3</xdr:col>
      <xdr:colOff>257175</xdr:colOff>
      <xdr:row>13</xdr:row>
      <xdr:rowOff>110913</xdr:rowOff>
    </xdr:to>
    <xdr:sp macro="" textlink="">
      <xdr:nvSpPr>
        <xdr:cNvPr id="77" name="円/楕円 76"/>
        <xdr:cNvSpPr/>
      </xdr:nvSpPr>
      <xdr:spPr bwMode="auto">
        <a:xfrm>
          <a:off x="3556000" y="2285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121090</xdr:rowOff>
    </xdr:from>
    <xdr:ext cx="762000" cy="259045"/>
    <xdr:sp macro="" textlink="">
      <xdr:nvSpPr>
        <xdr:cNvPr id="78" name="テキスト ボックス 77"/>
        <xdr:cNvSpPr txBox="1"/>
      </xdr:nvSpPr>
      <xdr:spPr>
        <a:xfrm>
          <a:off x="3225800" y="205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118,013</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116020</xdr:rowOff>
    </xdr:from>
    <xdr:to>
      <xdr:col>2</xdr:col>
      <xdr:colOff>692150</xdr:colOff>
      <xdr:row>13</xdr:row>
      <xdr:rowOff>46170</xdr:rowOff>
    </xdr:to>
    <xdr:sp macro="" textlink="">
      <xdr:nvSpPr>
        <xdr:cNvPr id="79" name="円/楕円 78"/>
        <xdr:cNvSpPr/>
      </xdr:nvSpPr>
      <xdr:spPr bwMode="auto">
        <a:xfrm>
          <a:off x="2857500" y="2221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56347</xdr:rowOff>
    </xdr:from>
    <xdr:ext cx="762000" cy="259045"/>
    <xdr:sp macro="" textlink="">
      <xdr:nvSpPr>
        <xdr:cNvPr id="80" name="テキスト ボックス 79"/>
        <xdr:cNvSpPr txBox="1"/>
      </xdr:nvSpPr>
      <xdr:spPr>
        <a:xfrm>
          <a:off x="2527300" y="198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4973</xdr:rowOff>
    </xdr:from>
    <xdr:to>
      <xdr:col>4</xdr:col>
      <xdr:colOff>1117600</xdr:colOff>
      <xdr:row>36</xdr:row>
      <xdr:rowOff>8151</xdr:rowOff>
    </xdr:to>
    <xdr:cxnSp macro="">
      <xdr:nvCxnSpPr>
        <xdr:cNvPr id="112" name="直線コネクタ 111"/>
        <xdr:cNvCxnSpPr/>
      </xdr:nvCxnSpPr>
      <xdr:spPr bwMode="auto">
        <a:xfrm flipV="1">
          <a:off x="5003800" y="6958223"/>
          <a:ext cx="647700" cy="3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26149</xdr:rowOff>
    </xdr:from>
    <xdr:ext cx="762000" cy="259045"/>
    <xdr:sp macro="" textlink="">
      <xdr:nvSpPr>
        <xdr:cNvPr id="113" name="人口1人当たり決算額の推移平均値テキスト445"/>
        <xdr:cNvSpPr txBox="1"/>
      </xdr:nvSpPr>
      <xdr:spPr>
        <a:xfrm>
          <a:off x="5740400" y="6979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341313</xdr:rowOff>
    </xdr:from>
    <xdr:to>
      <xdr:col>4</xdr:col>
      <xdr:colOff>469900</xdr:colOff>
      <xdr:row>36</xdr:row>
      <xdr:rowOff>8151</xdr:rowOff>
    </xdr:to>
    <xdr:cxnSp macro="">
      <xdr:nvCxnSpPr>
        <xdr:cNvPr id="115" name="直線コネクタ 114"/>
        <xdr:cNvCxnSpPr/>
      </xdr:nvCxnSpPr>
      <xdr:spPr bwMode="auto">
        <a:xfrm>
          <a:off x="4305300" y="6951663"/>
          <a:ext cx="698500" cy="9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337700</xdr:rowOff>
    </xdr:from>
    <xdr:to>
      <xdr:col>3</xdr:col>
      <xdr:colOff>904875</xdr:colOff>
      <xdr:row>35</xdr:row>
      <xdr:rowOff>341313</xdr:rowOff>
    </xdr:to>
    <xdr:cxnSp macro="">
      <xdr:nvCxnSpPr>
        <xdr:cNvPr id="118" name="直線コネクタ 117"/>
        <xdr:cNvCxnSpPr/>
      </xdr:nvCxnSpPr>
      <xdr:spPr bwMode="auto">
        <a:xfrm>
          <a:off x="3606800" y="6948050"/>
          <a:ext cx="698500" cy="3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295684</xdr:rowOff>
    </xdr:from>
    <xdr:to>
      <xdr:col>3</xdr:col>
      <xdr:colOff>206375</xdr:colOff>
      <xdr:row>35</xdr:row>
      <xdr:rowOff>337700</xdr:rowOff>
    </xdr:to>
    <xdr:cxnSp macro="">
      <xdr:nvCxnSpPr>
        <xdr:cNvPr id="121" name="直線コネクタ 120"/>
        <xdr:cNvCxnSpPr/>
      </xdr:nvCxnSpPr>
      <xdr:spPr bwMode="auto">
        <a:xfrm>
          <a:off x="2908300" y="6906034"/>
          <a:ext cx="698500" cy="42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297073</xdr:rowOff>
    </xdr:from>
    <xdr:to>
      <xdr:col>5</xdr:col>
      <xdr:colOff>34925</xdr:colOff>
      <xdr:row>36</xdr:row>
      <xdr:rowOff>55773</xdr:rowOff>
    </xdr:to>
    <xdr:sp macro="" textlink="">
      <xdr:nvSpPr>
        <xdr:cNvPr id="131" name="円/楕円 130"/>
        <xdr:cNvSpPr/>
      </xdr:nvSpPr>
      <xdr:spPr bwMode="auto">
        <a:xfrm>
          <a:off x="5600700" y="6907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142150</xdr:rowOff>
    </xdr:from>
    <xdr:ext cx="762000" cy="259045"/>
    <xdr:sp macro="" textlink="">
      <xdr:nvSpPr>
        <xdr:cNvPr id="132" name="人口1人当たり決算額の推移該当値テキスト445"/>
        <xdr:cNvSpPr txBox="1"/>
      </xdr:nvSpPr>
      <xdr:spPr>
        <a:xfrm>
          <a:off x="5740400" y="675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22,838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300251</xdr:rowOff>
    </xdr:from>
    <xdr:to>
      <xdr:col>4</xdr:col>
      <xdr:colOff>520700</xdr:colOff>
      <xdr:row>36</xdr:row>
      <xdr:rowOff>58951</xdr:rowOff>
    </xdr:to>
    <xdr:sp macro="" textlink="">
      <xdr:nvSpPr>
        <xdr:cNvPr id="133" name="円/楕円 132"/>
        <xdr:cNvSpPr/>
      </xdr:nvSpPr>
      <xdr:spPr bwMode="auto">
        <a:xfrm>
          <a:off x="4953000" y="6910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69128</xdr:rowOff>
    </xdr:from>
    <xdr:ext cx="736600" cy="259045"/>
    <xdr:sp macro="" textlink="">
      <xdr:nvSpPr>
        <xdr:cNvPr id="134" name="テキスト ボックス 133"/>
        <xdr:cNvSpPr txBox="1"/>
      </xdr:nvSpPr>
      <xdr:spPr>
        <a:xfrm>
          <a:off x="4622800" y="6679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22,699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290513</xdr:rowOff>
    </xdr:from>
    <xdr:to>
      <xdr:col>3</xdr:col>
      <xdr:colOff>955675</xdr:colOff>
      <xdr:row>36</xdr:row>
      <xdr:rowOff>49213</xdr:rowOff>
    </xdr:to>
    <xdr:sp macro="" textlink="">
      <xdr:nvSpPr>
        <xdr:cNvPr id="135" name="円/楕円 134"/>
        <xdr:cNvSpPr/>
      </xdr:nvSpPr>
      <xdr:spPr bwMode="auto">
        <a:xfrm>
          <a:off x="4254500" y="6900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59390</xdr:rowOff>
    </xdr:from>
    <xdr:ext cx="762000" cy="259045"/>
    <xdr:sp macro="" textlink="">
      <xdr:nvSpPr>
        <xdr:cNvPr id="136" name="テキスト ボックス 135"/>
        <xdr:cNvSpPr txBox="1"/>
      </xdr:nvSpPr>
      <xdr:spPr>
        <a:xfrm>
          <a:off x="3924300" y="666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23,125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286900</xdr:rowOff>
    </xdr:from>
    <xdr:to>
      <xdr:col>3</xdr:col>
      <xdr:colOff>257175</xdr:colOff>
      <xdr:row>36</xdr:row>
      <xdr:rowOff>45600</xdr:rowOff>
    </xdr:to>
    <xdr:sp macro="" textlink="">
      <xdr:nvSpPr>
        <xdr:cNvPr id="137" name="円/楕円 136"/>
        <xdr:cNvSpPr/>
      </xdr:nvSpPr>
      <xdr:spPr bwMode="auto">
        <a:xfrm>
          <a:off x="3556000" y="6897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55777</xdr:rowOff>
    </xdr:from>
    <xdr:ext cx="762000" cy="259045"/>
    <xdr:sp macro="" textlink="">
      <xdr:nvSpPr>
        <xdr:cNvPr id="138" name="テキスト ボックス 137"/>
        <xdr:cNvSpPr txBox="1"/>
      </xdr:nvSpPr>
      <xdr:spPr>
        <a:xfrm>
          <a:off x="3225800" y="666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23,283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244884</xdr:rowOff>
    </xdr:from>
    <xdr:to>
      <xdr:col>2</xdr:col>
      <xdr:colOff>692150</xdr:colOff>
      <xdr:row>36</xdr:row>
      <xdr:rowOff>3584</xdr:rowOff>
    </xdr:to>
    <xdr:sp macro="" textlink="">
      <xdr:nvSpPr>
        <xdr:cNvPr id="139" name="円/楕円 138"/>
        <xdr:cNvSpPr/>
      </xdr:nvSpPr>
      <xdr:spPr bwMode="auto">
        <a:xfrm>
          <a:off x="2857500" y="685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13761</xdr:rowOff>
    </xdr:from>
    <xdr:ext cx="762000" cy="259045"/>
    <xdr:sp macro="" textlink="">
      <xdr:nvSpPr>
        <xdr:cNvPr id="140" name="テキスト ボックス 139"/>
        <xdr:cNvSpPr txBox="1"/>
      </xdr:nvSpPr>
      <xdr:spPr>
        <a:xfrm>
          <a:off x="2527300" y="662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沖縄県宮古島市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54,340
54,083
204.20
41,554,684
39,151,117
2,074,389
19,565,742
36,710,847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79170</xdr:rowOff>
    </xdr:from>
    <xdr:to>
      <xdr:col>6</xdr:col>
      <xdr:colOff>510540</xdr:colOff>
      <xdr:row>39</xdr:row>
      <xdr:rowOff>22477</xdr:rowOff>
    </xdr:to>
    <xdr:cxnSp macro="">
      <xdr:nvCxnSpPr>
        <xdr:cNvPr id="58" name="直線コネクタ 57"/>
        <xdr:cNvCxnSpPr/>
      </xdr:nvCxnSpPr>
      <xdr:spPr>
        <a:xfrm flipV="1">
          <a:off x="4633595" y="5394120"/>
          <a:ext cx="1270" cy="1314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26304</xdr:rowOff>
    </xdr:from>
    <xdr:ext cx="534377" cy="259045"/>
    <xdr:sp macro="" textlink="">
      <xdr:nvSpPr>
        <xdr:cNvPr id="59" name="人件費最小値テキスト"/>
        <xdr:cNvSpPr txBox="1"/>
      </xdr:nvSpPr>
      <xdr:spPr>
        <a:xfrm>
          <a:off x="4686300" y="671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39</xdr:row>
      <xdr:rowOff>22477</xdr:rowOff>
    </xdr:from>
    <xdr:to>
      <xdr:col>6</xdr:col>
      <xdr:colOff>600075</xdr:colOff>
      <xdr:row>39</xdr:row>
      <xdr:rowOff>22477</xdr:rowOff>
    </xdr:to>
    <xdr:cxnSp macro="">
      <xdr:nvCxnSpPr>
        <xdr:cNvPr id="60" name="直線コネクタ 59"/>
        <xdr:cNvCxnSpPr/>
      </xdr:nvCxnSpPr>
      <xdr:spPr>
        <a:xfrm>
          <a:off x="4546600" y="670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25847</xdr:rowOff>
    </xdr:from>
    <xdr:ext cx="599010" cy="259045"/>
    <xdr:sp macro="" textlink="">
      <xdr:nvSpPr>
        <xdr:cNvPr id="61" name="人件費最大値テキスト"/>
        <xdr:cNvSpPr txBox="1"/>
      </xdr:nvSpPr>
      <xdr:spPr>
        <a:xfrm>
          <a:off x="4686300" y="516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31</xdr:row>
      <xdr:rowOff>79170</xdr:rowOff>
    </xdr:from>
    <xdr:to>
      <xdr:col>6</xdr:col>
      <xdr:colOff>600075</xdr:colOff>
      <xdr:row>31</xdr:row>
      <xdr:rowOff>79170</xdr:rowOff>
    </xdr:to>
    <xdr:cxnSp macro="">
      <xdr:nvCxnSpPr>
        <xdr:cNvPr id="62" name="直線コネクタ 61"/>
        <xdr:cNvCxnSpPr/>
      </xdr:nvCxnSpPr>
      <xdr:spPr>
        <a:xfrm>
          <a:off x="4546600" y="539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140794</xdr:rowOff>
    </xdr:from>
    <xdr:to>
      <xdr:col>6</xdr:col>
      <xdr:colOff>511175</xdr:colOff>
      <xdr:row>33</xdr:row>
      <xdr:rowOff>39149</xdr:rowOff>
    </xdr:to>
    <xdr:cxnSp macro="">
      <xdr:nvCxnSpPr>
        <xdr:cNvPr id="63" name="直線コネクタ 62"/>
        <xdr:cNvCxnSpPr/>
      </xdr:nvCxnSpPr>
      <xdr:spPr>
        <a:xfrm>
          <a:off x="3797300" y="5627194"/>
          <a:ext cx="838200" cy="6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11271</xdr:rowOff>
    </xdr:from>
    <xdr:ext cx="534377" cy="259045"/>
    <xdr:sp macro="" textlink="">
      <xdr:nvSpPr>
        <xdr:cNvPr id="64" name="人件費平均値テキスト"/>
        <xdr:cNvSpPr txBox="1"/>
      </xdr:nvSpPr>
      <xdr:spPr>
        <a:xfrm>
          <a:off x="4686300" y="61834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32844</xdr:rowOff>
    </xdr:from>
    <xdr:to>
      <xdr:col>6</xdr:col>
      <xdr:colOff>561975</xdr:colOff>
      <xdr:row>36</xdr:row>
      <xdr:rowOff>134444</xdr:rowOff>
    </xdr:to>
    <xdr:sp macro="" textlink="">
      <xdr:nvSpPr>
        <xdr:cNvPr id="65" name="フローチャート : 判断 64"/>
        <xdr:cNvSpPr/>
      </xdr:nvSpPr>
      <xdr:spPr>
        <a:xfrm>
          <a:off x="45847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7879</xdr:rowOff>
    </xdr:from>
    <xdr:to>
      <xdr:col>5</xdr:col>
      <xdr:colOff>358775</xdr:colOff>
      <xdr:row>32</xdr:row>
      <xdr:rowOff>140794</xdr:rowOff>
    </xdr:to>
    <xdr:cxnSp macro="">
      <xdr:nvCxnSpPr>
        <xdr:cNvPr id="66" name="直線コネクタ 65"/>
        <xdr:cNvCxnSpPr/>
      </xdr:nvCxnSpPr>
      <xdr:spPr>
        <a:xfrm>
          <a:off x="2908300" y="5494279"/>
          <a:ext cx="889000" cy="13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35032</xdr:rowOff>
    </xdr:from>
    <xdr:to>
      <xdr:col>5</xdr:col>
      <xdr:colOff>409575</xdr:colOff>
      <xdr:row>36</xdr:row>
      <xdr:rowOff>136632</xdr:rowOff>
    </xdr:to>
    <xdr:sp macro="" textlink="">
      <xdr:nvSpPr>
        <xdr:cNvPr id="67" name="フローチャート : 判断 66"/>
        <xdr:cNvSpPr/>
      </xdr:nvSpPr>
      <xdr:spPr>
        <a:xfrm>
          <a:off x="3746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127759</xdr:rowOff>
    </xdr:from>
    <xdr:ext cx="534377" cy="259045"/>
    <xdr:sp macro="" textlink="">
      <xdr:nvSpPr>
        <xdr:cNvPr id="68" name="テキスト ボックス 67"/>
        <xdr:cNvSpPr txBox="1"/>
      </xdr:nvSpPr>
      <xdr:spPr>
        <a:xfrm>
          <a:off x="3530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103761</xdr:rowOff>
    </xdr:from>
    <xdr:to>
      <xdr:col>4</xdr:col>
      <xdr:colOff>155575</xdr:colOff>
      <xdr:row>32</xdr:row>
      <xdr:rowOff>7879</xdr:rowOff>
    </xdr:to>
    <xdr:cxnSp macro="">
      <xdr:nvCxnSpPr>
        <xdr:cNvPr id="69" name="直線コネクタ 68"/>
        <xdr:cNvCxnSpPr/>
      </xdr:nvCxnSpPr>
      <xdr:spPr>
        <a:xfrm>
          <a:off x="2019300" y="5418711"/>
          <a:ext cx="889000" cy="7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152353</xdr:rowOff>
    </xdr:from>
    <xdr:to>
      <xdr:col>4</xdr:col>
      <xdr:colOff>206375</xdr:colOff>
      <xdr:row>37</xdr:row>
      <xdr:rowOff>82503</xdr:rowOff>
    </xdr:to>
    <xdr:sp macro="" textlink="">
      <xdr:nvSpPr>
        <xdr:cNvPr id="70" name="フローチャート : 判断 69"/>
        <xdr:cNvSpPr/>
      </xdr:nvSpPr>
      <xdr:spPr>
        <a:xfrm>
          <a:off x="2857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73630</xdr:rowOff>
    </xdr:from>
    <xdr:ext cx="534377" cy="259045"/>
    <xdr:sp macro="" textlink="">
      <xdr:nvSpPr>
        <xdr:cNvPr id="71" name="テキスト ボックス 70"/>
        <xdr:cNvSpPr txBox="1"/>
      </xdr:nvSpPr>
      <xdr:spPr>
        <a:xfrm>
          <a:off x="2641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42659</xdr:rowOff>
    </xdr:from>
    <xdr:to>
      <xdr:col>2</xdr:col>
      <xdr:colOff>638175</xdr:colOff>
      <xdr:row>31</xdr:row>
      <xdr:rowOff>103761</xdr:rowOff>
    </xdr:to>
    <xdr:cxnSp macro="">
      <xdr:nvCxnSpPr>
        <xdr:cNvPr id="72" name="直線コネクタ 71"/>
        <xdr:cNvCxnSpPr/>
      </xdr:nvCxnSpPr>
      <xdr:spPr>
        <a:xfrm>
          <a:off x="1130300" y="5357609"/>
          <a:ext cx="889000" cy="6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158509</xdr:rowOff>
    </xdr:from>
    <xdr:to>
      <xdr:col>3</xdr:col>
      <xdr:colOff>3175</xdr:colOff>
      <xdr:row>37</xdr:row>
      <xdr:rowOff>88659</xdr:rowOff>
    </xdr:to>
    <xdr:sp macro="" textlink="">
      <xdr:nvSpPr>
        <xdr:cNvPr id="73" name="フローチャート : 判断 72"/>
        <xdr:cNvSpPr/>
      </xdr:nvSpPr>
      <xdr:spPr>
        <a:xfrm>
          <a:off x="1968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79786</xdr:rowOff>
    </xdr:from>
    <xdr:ext cx="534377" cy="259045"/>
    <xdr:sp macro="" textlink="">
      <xdr:nvSpPr>
        <xdr:cNvPr id="74" name="テキスト ボックス 73"/>
        <xdr:cNvSpPr txBox="1"/>
      </xdr:nvSpPr>
      <xdr:spPr>
        <a:xfrm>
          <a:off x="1752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125166</xdr:rowOff>
    </xdr:from>
    <xdr:to>
      <xdr:col>1</xdr:col>
      <xdr:colOff>485775</xdr:colOff>
      <xdr:row>37</xdr:row>
      <xdr:rowOff>55316</xdr:rowOff>
    </xdr:to>
    <xdr:sp macro="" textlink="">
      <xdr:nvSpPr>
        <xdr:cNvPr id="75" name="フローチャート : 判断 74"/>
        <xdr:cNvSpPr/>
      </xdr:nvSpPr>
      <xdr:spPr>
        <a:xfrm>
          <a:off x="1079500" y="629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46443</xdr:rowOff>
    </xdr:from>
    <xdr:ext cx="534377" cy="259045"/>
    <xdr:sp macro="" textlink="">
      <xdr:nvSpPr>
        <xdr:cNvPr id="76" name="テキスト ボックス 75"/>
        <xdr:cNvSpPr txBox="1"/>
      </xdr:nvSpPr>
      <xdr:spPr>
        <a:xfrm>
          <a:off x="863111" y="639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159799</xdr:rowOff>
    </xdr:from>
    <xdr:to>
      <xdr:col>6</xdr:col>
      <xdr:colOff>561975</xdr:colOff>
      <xdr:row>33</xdr:row>
      <xdr:rowOff>89949</xdr:rowOff>
    </xdr:to>
    <xdr:sp macro="" textlink="">
      <xdr:nvSpPr>
        <xdr:cNvPr id="82" name="円/楕円 81"/>
        <xdr:cNvSpPr/>
      </xdr:nvSpPr>
      <xdr:spPr>
        <a:xfrm>
          <a:off x="4584700" y="564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11226</xdr:rowOff>
    </xdr:from>
    <xdr:ext cx="599010" cy="259045"/>
    <xdr:sp macro="" textlink="">
      <xdr:nvSpPr>
        <xdr:cNvPr id="83" name="人件費該当値テキスト"/>
        <xdr:cNvSpPr txBox="1"/>
      </xdr:nvSpPr>
      <xdr:spPr>
        <a:xfrm>
          <a:off x="4686300" y="549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106,658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89994</xdr:rowOff>
    </xdr:from>
    <xdr:to>
      <xdr:col>5</xdr:col>
      <xdr:colOff>409575</xdr:colOff>
      <xdr:row>33</xdr:row>
      <xdr:rowOff>20144</xdr:rowOff>
    </xdr:to>
    <xdr:sp macro="" textlink="">
      <xdr:nvSpPr>
        <xdr:cNvPr id="84" name="円/楕円 83"/>
        <xdr:cNvSpPr/>
      </xdr:nvSpPr>
      <xdr:spPr>
        <a:xfrm>
          <a:off x="3746500" y="557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36671</xdr:rowOff>
    </xdr:from>
    <xdr:ext cx="599010" cy="259045"/>
    <xdr:sp macro="" textlink="">
      <xdr:nvSpPr>
        <xdr:cNvPr id="85" name="テキスト ボックス 84"/>
        <xdr:cNvSpPr txBox="1"/>
      </xdr:nvSpPr>
      <xdr:spPr>
        <a:xfrm>
          <a:off x="3497794" y="535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110,933</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128529</xdr:rowOff>
    </xdr:from>
    <xdr:to>
      <xdr:col>4</xdr:col>
      <xdr:colOff>206375</xdr:colOff>
      <xdr:row>32</xdr:row>
      <xdr:rowOff>58679</xdr:rowOff>
    </xdr:to>
    <xdr:sp macro="" textlink="">
      <xdr:nvSpPr>
        <xdr:cNvPr id="86" name="円/楕円 85"/>
        <xdr:cNvSpPr/>
      </xdr:nvSpPr>
      <xdr:spPr>
        <a:xfrm>
          <a:off x="2857500" y="544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75206</xdr:rowOff>
    </xdr:from>
    <xdr:ext cx="599010" cy="259045"/>
    <xdr:sp macro="" textlink="">
      <xdr:nvSpPr>
        <xdr:cNvPr id="87" name="テキスト ボックス 86"/>
        <xdr:cNvSpPr txBox="1"/>
      </xdr:nvSpPr>
      <xdr:spPr>
        <a:xfrm>
          <a:off x="2608794" y="521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119,073</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52961</xdr:rowOff>
    </xdr:from>
    <xdr:to>
      <xdr:col>3</xdr:col>
      <xdr:colOff>3175</xdr:colOff>
      <xdr:row>31</xdr:row>
      <xdr:rowOff>154561</xdr:rowOff>
    </xdr:to>
    <xdr:sp macro="" textlink="">
      <xdr:nvSpPr>
        <xdr:cNvPr id="88" name="円/楕円 87"/>
        <xdr:cNvSpPr/>
      </xdr:nvSpPr>
      <xdr:spPr>
        <a:xfrm>
          <a:off x="1968500" y="53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171088</xdr:rowOff>
    </xdr:from>
    <xdr:ext cx="599010" cy="259045"/>
    <xdr:sp macro="" textlink="">
      <xdr:nvSpPr>
        <xdr:cNvPr id="89" name="テキスト ボックス 88"/>
        <xdr:cNvSpPr txBox="1"/>
      </xdr:nvSpPr>
      <xdr:spPr>
        <a:xfrm>
          <a:off x="1719794" y="514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123,701</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163309</xdr:rowOff>
    </xdr:from>
    <xdr:to>
      <xdr:col>1</xdr:col>
      <xdr:colOff>485775</xdr:colOff>
      <xdr:row>31</xdr:row>
      <xdr:rowOff>93459</xdr:rowOff>
    </xdr:to>
    <xdr:sp macro="" textlink="">
      <xdr:nvSpPr>
        <xdr:cNvPr id="90" name="円/楕円 89"/>
        <xdr:cNvSpPr/>
      </xdr:nvSpPr>
      <xdr:spPr>
        <a:xfrm>
          <a:off x="1079500" y="53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109986</xdr:rowOff>
    </xdr:from>
    <xdr:ext cx="599010" cy="259045"/>
    <xdr:sp macro="" textlink="">
      <xdr:nvSpPr>
        <xdr:cNvPr id="91" name="テキスト ボックス 90"/>
        <xdr:cNvSpPr txBox="1"/>
      </xdr:nvSpPr>
      <xdr:spPr>
        <a:xfrm>
          <a:off x="830794" y="508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8" name="直線コネクタ 117"/>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9"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20" name="直線コネクタ 119"/>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21"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2" name="直線コネクタ 121"/>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30494</xdr:rowOff>
    </xdr:from>
    <xdr:to>
      <xdr:col>6</xdr:col>
      <xdr:colOff>511175</xdr:colOff>
      <xdr:row>52</xdr:row>
      <xdr:rowOff>140794</xdr:rowOff>
    </xdr:to>
    <xdr:cxnSp macro="">
      <xdr:nvCxnSpPr>
        <xdr:cNvPr id="123" name="直線コネクタ 122"/>
        <xdr:cNvCxnSpPr/>
      </xdr:nvCxnSpPr>
      <xdr:spPr>
        <a:xfrm flipV="1">
          <a:off x="3797300" y="8945894"/>
          <a:ext cx="838200" cy="1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50329</xdr:rowOff>
    </xdr:from>
    <xdr:ext cx="534377" cy="259045"/>
    <xdr:sp macro="" textlink="">
      <xdr:nvSpPr>
        <xdr:cNvPr id="124" name="物件費平均値テキスト"/>
        <xdr:cNvSpPr txBox="1"/>
      </xdr:nvSpPr>
      <xdr:spPr>
        <a:xfrm>
          <a:off x="4686300" y="94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5" name="フローチャート : 判断 124"/>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140794</xdr:rowOff>
    </xdr:from>
    <xdr:to>
      <xdr:col>5</xdr:col>
      <xdr:colOff>358775</xdr:colOff>
      <xdr:row>52</xdr:row>
      <xdr:rowOff>169173</xdr:rowOff>
    </xdr:to>
    <xdr:cxnSp macro="">
      <xdr:nvCxnSpPr>
        <xdr:cNvPr id="126" name="直線コネクタ 125"/>
        <xdr:cNvCxnSpPr/>
      </xdr:nvCxnSpPr>
      <xdr:spPr>
        <a:xfrm flipV="1">
          <a:off x="2908300" y="9056194"/>
          <a:ext cx="889000" cy="2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7" name="フローチャート : 判断 126"/>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133229</xdr:rowOff>
    </xdr:from>
    <xdr:ext cx="534377" cy="259045"/>
    <xdr:sp macro="" textlink="">
      <xdr:nvSpPr>
        <xdr:cNvPr id="128" name="テキスト ボックス 127"/>
        <xdr:cNvSpPr txBox="1"/>
      </xdr:nvSpPr>
      <xdr:spPr>
        <a:xfrm>
          <a:off x="3530111" y="93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169173</xdr:rowOff>
    </xdr:from>
    <xdr:to>
      <xdr:col>4</xdr:col>
      <xdr:colOff>155575</xdr:colOff>
      <xdr:row>53</xdr:row>
      <xdr:rowOff>108545</xdr:rowOff>
    </xdr:to>
    <xdr:cxnSp macro="">
      <xdr:nvCxnSpPr>
        <xdr:cNvPr id="129" name="直線コネクタ 128"/>
        <xdr:cNvCxnSpPr/>
      </xdr:nvCxnSpPr>
      <xdr:spPr>
        <a:xfrm flipV="1">
          <a:off x="2019300" y="9084573"/>
          <a:ext cx="889000" cy="11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30" name="フローチャート : 判断 129"/>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51602</xdr:rowOff>
    </xdr:from>
    <xdr:ext cx="534377" cy="259045"/>
    <xdr:sp macro="" textlink="">
      <xdr:nvSpPr>
        <xdr:cNvPr id="131" name="テキスト ボックス 130"/>
        <xdr:cNvSpPr txBox="1"/>
      </xdr:nvSpPr>
      <xdr:spPr>
        <a:xfrm>
          <a:off x="2641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108545</xdr:rowOff>
    </xdr:from>
    <xdr:to>
      <xdr:col>2</xdr:col>
      <xdr:colOff>638175</xdr:colOff>
      <xdr:row>53</xdr:row>
      <xdr:rowOff>126751</xdr:rowOff>
    </xdr:to>
    <xdr:cxnSp macro="">
      <xdr:nvCxnSpPr>
        <xdr:cNvPr id="132" name="直線コネクタ 131"/>
        <xdr:cNvCxnSpPr/>
      </xdr:nvCxnSpPr>
      <xdr:spPr>
        <a:xfrm flipV="1">
          <a:off x="1130300" y="9195395"/>
          <a:ext cx="889000" cy="1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3" name="フローチャート : 判断 132"/>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43945</xdr:rowOff>
    </xdr:from>
    <xdr:ext cx="534377" cy="259045"/>
    <xdr:sp macro="" textlink="">
      <xdr:nvSpPr>
        <xdr:cNvPr id="134" name="テキスト ボックス 133"/>
        <xdr:cNvSpPr txBox="1"/>
      </xdr:nvSpPr>
      <xdr:spPr>
        <a:xfrm>
          <a:off x="1752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5" name="フローチャート : 判断 134"/>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99315</xdr:rowOff>
    </xdr:from>
    <xdr:ext cx="534377" cy="259045"/>
    <xdr:sp macro="" textlink="">
      <xdr:nvSpPr>
        <xdr:cNvPr id="136" name="テキスト ボックス 135"/>
        <xdr:cNvSpPr txBox="1"/>
      </xdr:nvSpPr>
      <xdr:spPr>
        <a:xfrm>
          <a:off x="863111" y="97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151144</xdr:rowOff>
    </xdr:from>
    <xdr:to>
      <xdr:col>6</xdr:col>
      <xdr:colOff>561975</xdr:colOff>
      <xdr:row>52</xdr:row>
      <xdr:rowOff>81294</xdr:rowOff>
    </xdr:to>
    <xdr:sp macro="" textlink="">
      <xdr:nvSpPr>
        <xdr:cNvPr id="142" name="円/楕円 141"/>
        <xdr:cNvSpPr/>
      </xdr:nvSpPr>
      <xdr:spPr>
        <a:xfrm>
          <a:off x="4584700" y="889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2571</xdr:rowOff>
    </xdr:from>
    <xdr:ext cx="534377" cy="259045"/>
    <xdr:sp macro="" textlink="">
      <xdr:nvSpPr>
        <xdr:cNvPr id="143" name="物件費該当値テキスト"/>
        <xdr:cNvSpPr txBox="1"/>
      </xdr:nvSpPr>
      <xdr:spPr>
        <a:xfrm>
          <a:off x="4686300" y="874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97,688</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89994</xdr:rowOff>
    </xdr:from>
    <xdr:to>
      <xdr:col>5</xdr:col>
      <xdr:colOff>409575</xdr:colOff>
      <xdr:row>53</xdr:row>
      <xdr:rowOff>20144</xdr:rowOff>
    </xdr:to>
    <xdr:sp macro="" textlink="">
      <xdr:nvSpPr>
        <xdr:cNvPr id="144" name="円/楕円 143"/>
        <xdr:cNvSpPr/>
      </xdr:nvSpPr>
      <xdr:spPr>
        <a:xfrm>
          <a:off x="3746500" y="900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36671</xdr:rowOff>
    </xdr:from>
    <xdr:ext cx="534377" cy="259045"/>
    <xdr:sp macro="" textlink="">
      <xdr:nvSpPr>
        <xdr:cNvPr id="145" name="テキスト ボックス 144"/>
        <xdr:cNvSpPr txBox="1"/>
      </xdr:nvSpPr>
      <xdr:spPr>
        <a:xfrm>
          <a:off x="3530111" y="878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90,933</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118373</xdr:rowOff>
    </xdr:from>
    <xdr:to>
      <xdr:col>4</xdr:col>
      <xdr:colOff>206375</xdr:colOff>
      <xdr:row>53</xdr:row>
      <xdr:rowOff>48523</xdr:rowOff>
    </xdr:to>
    <xdr:sp macro="" textlink="">
      <xdr:nvSpPr>
        <xdr:cNvPr id="146" name="円/楕円 145"/>
        <xdr:cNvSpPr/>
      </xdr:nvSpPr>
      <xdr:spPr>
        <a:xfrm>
          <a:off x="2857500" y="903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65050</xdr:rowOff>
    </xdr:from>
    <xdr:ext cx="534377" cy="259045"/>
    <xdr:sp macro="" textlink="">
      <xdr:nvSpPr>
        <xdr:cNvPr id="147" name="テキスト ボックス 146"/>
        <xdr:cNvSpPr txBox="1"/>
      </xdr:nvSpPr>
      <xdr:spPr>
        <a:xfrm>
          <a:off x="2641111" y="880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89,195</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57745</xdr:rowOff>
    </xdr:from>
    <xdr:to>
      <xdr:col>3</xdr:col>
      <xdr:colOff>3175</xdr:colOff>
      <xdr:row>53</xdr:row>
      <xdr:rowOff>159345</xdr:rowOff>
    </xdr:to>
    <xdr:sp macro="" textlink="">
      <xdr:nvSpPr>
        <xdr:cNvPr id="148" name="円/楕円 147"/>
        <xdr:cNvSpPr/>
      </xdr:nvSpPr>
      <xdr:spPr>
        <a:xfrm>
          <a:off x="1968500" y="91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4422</xdr:rowOff>
    </xdr:from>
    <xdr:ext cx="534377" cy="259045"/>
    <xdr:sp macro="" textlink="">
      <xdr:nvSpPr>
        <xdr:cNvPr id="149" name="テキスト ボックス 148"/>
        <xdr:cNvSpPr txBox="1"/>
      </xdr:nvSpPr>
      <xdr:spPr>
        <a:xfrm>
          <a:off x="1752111" y="89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82,408</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75951</xdr:rowOff>
    </xdr:from>
    <xdr:to>
      <xdr:col>1</xdr:col>
      <xdr:colOff>485775</xdr:colOff>
      <xdr:row>54</xdr:row>
      <xdr:rowOff>6101</xdr:rowOff>
    </xdr:to>
    <xdr:sp macro="" textlink="">
      <xdr:nvSpPr>
        <xdr:cNvPr id="150" name="円/楕円 149"/>
        <xdr:cNvSpPr/>
      </xdr:nvSpPr>
      <xdr:spPr>
        <a:xfrm>
          <a:off x="1079500" y="916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22628</xdr:rowOff>
    </xdr:from>
    <xdr:ext cx="534377" cy="259045"/>
    <xdr:sp macro="" textlink="">
      <xdr:nvSpPr>
        <xdr:cNvPr id="151" name="テキスト ボックス 150"/>
        <xdr:cNvSpPr txBox="1"/>
      </xdr:nvSpPr>
      <xdr:spPr>
        <a:xfrm>
          <a:off x="863111" y="89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7" name="直線コネクタ 176"/>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8"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9" name="直線コネクタ 178"/>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80"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81" name="直線コネクタ 180"/>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48783</xdr:rowOff>
    </xdr:from>
    <xdr:to>
      <xdr:col>6</xdr:col>
      <xdr:colOff>511175</xdr:colOff>
      <xdr:row>79</xdr:row>
      <xdr:rowOff>67397</xdr:rowOff>
    </xdr:to>
    <xdr:cxnSp macro="">
      <xdr:nvCxnSpPr>
        <xdr:cNvPr id="182" name="直線コネクタ 181"/>
        <xdr:cNvCxnSpPr/>
      </xdr:nvCxnSpPr>
      <xdr:spPr>
        <a:xfrm>
          <a:off x="3797300" y="13593333"/>
          <a:ext cx="8382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3"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4" name="フローチャート : 判断 183"/>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43982</xdr:rowOff>
    </xdr:from>
    <xdr:to>
      <xdr:col>5</xdr:col>
      <xdr:colOff>358775</xdr:colOff>
      <xdr:row>79</xdr:row>
      <xdr:rowOff>48783</xdr:rowOff>
    </xdr:to>
    <xdr:cxnSp macro="">
      <xdr:nvCxnSpPr>
        <xdr:cNvPr id="185" name="直線コネクタ 184"/>
        <xdr:cNvCxnSpPr/>
      </xdr:nvCxnSpPr>
      <xdr:spPr>
        <a:xfrm>
          <a:off x="2908300" y="13588532"/>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6" name="フローチャート : 判断 185"/>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7" name="テキスト ボックス 186"/>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37123</xdr:rowOff>
    </xdr:from>
    <xdr:to>
      <xdr:col>4</xdr:col>
      <xdr:colOff>155575</xdr:colOff>
      <xdr:row>79</xdr:row>
      <xdr:rowOff>43982</xdr:rowOff>
    </xdr:to>
    <xdr:cxnSp macro="">
      <xdr:nvCxnSpPr>
        <xdr:cNvPr id="188" name="直線コネクタ 187"/>
        <xdr:cNvCxnSpPr/>
      </xdr:nvCxnSpPr>
      <xdr:spPr>
        <a:xfrm>
          <a:off x="2019300" y="1358167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9" name="フローチャート : 判断 188"/>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90" name="テキスト ボックス 189"/>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156714</xdr:rowOff>
    </xdr:from>
    <xdr:to>
      <xdr:col>2</xdr:col>
      <xdr:colOff>638175</xdr:colOff>
      <xdr:row>79</xdr:row>
      <xdr:rowOff>37123</xdr:rowOff>
    </xdr:to>
    <xdr:cxnSp macro="">
      <xdr:nvCxnSpPr>
        <xdr:cNvPr id="191" name="直線コネクタ 190"/>
        <xdr:cNvCxnSpPr/>
      </xdr:nvCxnSpPr>
      <xdr:spPr>
        <a:xfrm>
          <a:off x="1130300" y="13529814"/>
          <a:ext cx="889000" cy="5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2" name="フローチャート : 判断 191"/>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3" name="テキスト ボックス 192"/>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4" name="フローチャート : 判断 193"/>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5" name="テキスト ボックス 194"/>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16597</xdr:rowOff>
    </xdr:from>
    <xdr:to>
      <xdr:col>6</xdr:col>
      <xdr:colOff>561975</xdr:colOff>
      <xdr:row>79</xdr:row>
      <xdr:rowOff>118197</xdr:rowOff>
    </xdr:to>
    <xdr:sp macro="" textlink="">
      <xdr:nvSpPr>
        <xdr:cNvPr id="201" name="円/楕円 200"/>
        <xdr:cNvSpPr/>
      </xdr:nvSpPr>
      <xdr:spPr>
        <a:xfrm>
          <a:off x="4584700" y="1356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102974</xdr:rowOff>
    </xdr:from>
    <xdr:ext cx="378565" cy="259045"/>
    <xdr:sp macro="" textlink="">
      <xdr:nvSpPr>
        <xdr:cNvPr id="202" name="維持補修費該当値テキスト"/>
        <xdr:cNvSpPr txBox="1"/>
      </xdr:nvSpPr>
      <xdr:spPr>
        <a:xfrm>
          <a:off x="4686300" y="13476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169433</xdr:rowOff>
    </xdr:from>
    <xdr:to>
      <xdr:col>5</xdr:col>
      <xdr:colOff>409575</xdr:colOff>
      <xdr:row>79</xdr:row>
      <xdr:rowOff>99583</xdr:rowOff>
    </xdr:to>
    <xdr:sp macro="" textlink="">
      <xdr:nvSpPr>
        <xdr:cNvPr id="203" name="円/楕円 202"/>
        <xdr:cNvSpPr/>
      </xdr:nvSpPr>
      <xdr:spPr>
        <a:xfrm>
          <a:off x="3746500" y="135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90710</xdr:rowOff>
    </xdr:from>
    <xdr:ext cx="469744" cy="259045"/>
    <xdr:sp macro="" textlink="">
      <xdr:nvSpPr>
        <xdr:cNvPr id="204" name="テキスト ボックス 203"/>
        <xdr:cNvSpPr txBox="1"/>
      </xdr:nvSpPr>
      <xdr:spPr>
        <a:xfrm>
          <a:off x="3562427" y="1363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164632</xdr:rowOff>
    </xdr:from>
    <xdr:to>
      <xdr:col>4</xdr:col>
      <xdr:colOff>206375</xdr:colOff>
      <xdr:row>79</xdr:row>
      <xdr:rowOff>94782</xdr:rowOff>
    </xdr:to>
    <xdr:sp macro="" textlink="">
      <xdr:nvSpPr>
        <xdr:cNvPr id="205" name="円/楕円 204"/>
        <xdr:cNvSpPr/>
      </xdr:nvSpPr>
      <xdr:spPr>
        <a:xfrm>
          <a:off x="2857500" y="135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85909</xdr:rowOff>
    </xdr:from>
    <xdr:ext cx="469744" cy="259045"/>
    <xdr:sp macro="" textlink="">
      <xdr:nvSpPr>
        <xdr:cNvPr id="206" name="テキスト ボックス 205"/>
        <xdr:cNvSpPr txBox="1"/>
      </xdr:nvSpPr>
      <xdr:spPr>
        <a:xfrm>
          <a:off x="2673427" y="136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157773</xdr:rowOff>
    </xdr:from>
    <xdr:to>
      <xdr:col>3</xdr:col>
      <xdr:colOff>3175</xdr:colOff>
      <xdr:row>79</xdr:row>
      <xdr:rowOff>87923</xdr:rowOff>
    </xdr:to>
    <xdr:sp macro="" textlink="">
      <xdr:nvSpPr>
        <xdr:cNvPr id="207" name="円/楕円 206"/>
        <xdr:cNvSpPr/>
      </xdr:nvSpPr>
      <xdr:spPr>
        <a:xfrm>
          <a:off x="1968500" y="135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79050</xdr:rowOff>
    </xdr:from>
    <xdr:ext cx="469744" cy="259045"/>
    <xdr:sp macro="" textlink="">
      <xdr:nvSpPr>
        <xdr:cNvPr id="208" name="テキスト ボックス 207"/>
        <xdr:cNvSpPr txBox="1"/>
      </xdr:nvSpPr>
      <xdr:spPr>
        <a:xfrm>
          <a:off x="1784427" y="1362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105914</xdr:rowOff>
    </xdr:from>
    <xdr:to>
      <xdr:col>1</xdr:col>
      <xdr:colOff>485775</xdr:colOff>
      <xdr:row>79</xdr:row>
      <xdr:rowOff>36064</xdr:rowOff>
    </xdr:to>
    <xdr:sp macro="" textlink="">
      <xdr:nvSpPr>
        <xdr:cNvPr id="209" name="円/楕円 208"/>
        <xdr:cNvSpPr/>
      </xdr:nvSpPr>
      <xdr:spPr>
        <a:xfrm>
          <a:off x="1079500" y="1347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27191</xdr:rowOff>
    </xdr:from>
    <xdr:ext cx="469744" cy="259045"/>
    <xdr:sp macro="" textlink="">
      <xdr:nvSpPr>
        <xdr:cNvPr id="210" name="テキスト ボックス 209"/>
        <xdr:cNvSpPr txBox="1"/>
      </xdr:nvSpPr>
      <xdr:spPr>
        <a:xfrm>
          <a:off x="895427" y="1357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5" name="テキスト ボックス 22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7" name="テキスト ボックス 22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7" name="直線コネクタ 236"/>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8"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9" name="直線コネクタ 238"/>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40"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41" name="直線コネクタ 240"/>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152600</xdr:rowOff>
    </xdr:from>
    <xdr:to>
      <xdr:col>6</xdr:col>
      <xdr:colOff>511175</xdr:colOff>
      <xdr:row>92</xdr:row>
      <xdr:rowOff>171067</xdr:rowOff>
    </xdr:to>
    <xdr:cxnSp macro="">
      <xdr:nvCxnSpPr>
        <xdr:cNvPr id="242" name="直線コネクタ 241"/>
        <xdr:cNvCxnSpPr/>
      </xdr:nvCxnSpPr>
      <xdr:spPr>
        <a:xfrm flipV="1">
          <a:off x="3797300" y="15754550"/>
          <a:ext cx="838200" cy="18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3"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4" name="フローチャート : 判断 243"/>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171067</xdr:rowOff>
    </xdr:from>
    <xdr:to>
      <xdr:col>5</xdr:col>
      <xdr:colOff>358775</xdr:colOff>
      <xdr:row>93</xdr:row>
      <xdr:rowOff>136793</xdr:rowOff>
    </xdr:to>
    <xdr:cxnSp macro="">
      <xdr:nvCxnSpPr>
        <xdr:cNvPr id="245" name="直線コネクタ 244"/>
        <xdr:cNvCxnSpPr/>
      </xdr:nvCxnSpPr>
      <xdr:spPr>
        <a:xfrm flipV="1">
          <a:off x="2908300" y="15944467"/>
          <a:ext cx="889000" cy="13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6" name="フローチャート : 判断 245"/>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7" name="テキスト ボックス 246"/>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136793</xdr:rowOff>
    </xdr:from>
    <xdr:to>
      <xdr:col>4</xdr:col>
      <xdr:colOff>155575</xdr:colOff>
      <xdr:row>94</xdr:row>
      <xdr:rowOff>143277</xdr:rowOff>
    </xdr:to>
    <xdr:cxnSp macro="">
      <xdr:nvCxnSpPr>
        <xdr:cNvPr id="248" name="直線コネクタ 247"/>
        <xdr:cNvCxnSpPr/>
      </xdr:nvCxnSpPr>
      <xdr:spPr>
        <a:xfrm flipV="1">
          <a:off x="2019300" y="16081643"/>
          <a:ext cx="889000" cy="17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9" name="フローチャート : 判断 248"/>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50" name="テキスト ボックス 249"/>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143277</xdr:rowOff>
    </xdr:from>
    <xdr:to>
      <xdr:col>2</xdr:col>
      <xdr:colOff>638175</xdr:colOff>
      <xdr:row>95</xdr:row>
      <xdr:rowOff>26363</xdr:rowOff>
    </xdr:to>
    <xdr:cxnSp macro="">
      <xdr:nvCxnSpPr>
        <xdr:cNvPr id="251" name="直線コネクタ 250"/>
        <xdr:cNvCxnSpPr/>
      </xdr:nvCxnSpPr>
      <xdr:spPr>
        <a:xfrm flipV="1">
          <a:off x="1130300" y="16259577"/>
          <a:ext cx="889000" cy="5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2" name="フローチャート : 判断 251"/>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3" name="テキスト ボックス 252"/>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4" name="フローチャート : 判断 253"/>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5" name="テキスト ボックス 254"/>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101800</xdr:rowOff>
    </xdr:from>
    <xdr:to>
      <xdr:col>6</xdr:col>
      <xdr:colOff>561975</xdr:colOff>
      <xdr:row>92</xdr:row>
      <xdr:rowOff>31950</xdr:rowOff>
    </xdr:to>
    <xdr:sp macro="" textlink="">
      <xdr:nvSpPr>
        <xdr:cNvPr id="261" name="円/楕円 260"/>
        <xdr:cNvSpPr/>
      </xdr:nvSpPr>
      <xdr:spPr>
        <a:xfrm>
          <a:off x="4584700" y="157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124677</xdr:rowOff>
    </xdr:from>
    <xdr:ext cx="599010" cy="259045"/>
    <xdr:sp macro="" textlink="">
      <xdr:nvSpPr>
        <xdr:cNvPr id="262" name="扶助費該当値テキスト"/>
        <xdr:cNvSpPr txBox="1"/>
      </xdr:nvSpPr>
      <xdr:spPr>
        <a:xfrm>
          <a:off x="4686300" y="1555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140,710</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120267</xdr:rowOff>
    </xdr:from>
    <xdr:to>
      <xdr:col>5</xdr:col>
      <xdr:colOff>409575</xdr:colOff>
      <xdr:row>93</xdr:row>
      <xdr:rowOff>50417</xdr:rowOff>
    </xdr:to>
    <xdr:sp macro="" textlink="">
      <xdr:nvSpPr>
        <xdr:cNvPr id="263" name="円/楕円 262"/>
        <xdr:cNvSpPr/>
      </xdr:nvSpPr>
      <xdr:spPr>
        <a:xfrm>
          <a:off x="3746500" y="158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66944</xdr:rowOff>
    </xdr:from>
    <xdr:ext cx="599010" cy="259045"/>
    <xdr:sp macro="" textlink="">
      <xdr:nvSpPr>
        <xdr:cNvPr id="264" name="テキスト ボックス 263"/>
        <xdr:cNvSpPr txBox="1"/>
      </xdr:nvSpPr>
      <xdr:spPr>
        <a:xfrm>
          <a:off x="3497794" y="156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129,079</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85993</xdr:rowOff>
    </xdr:from>
    <xdr:to>
      <xdr:col>4</xdr:col>
      <xdr:colOff>206375</xdr:colOff>
      <xdr:row>94</xdr:row>
      <xdr:rowOff>16143</xdr:rowOff>
    </xdr:to>
    <xdr:sp macro="" textlink="">
      <xdr:nvSpPr>
        <xdr:cNvPr id="265" name="円/楕円 264"/>
        <xdr:cNvSpPr/>
      </xdr:nvSpPr>
      <xdr:spPr>
        <a:xfrm>
          <a:off x="2857500" y="160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32670</xdr:rowOff>
    </xdr:from>
    <xdr:ext cx="599010" cy="259045"/>
    <xdr:sp macro="" textlink="">
      <xdr:nvSpPr>
        <xdr:cNvPr id="266" name="テキスト ボックス 265"/>
        <xdr:cNvSpPr txBox="1"/>
      </xdr:nvSpPr>
      <xdr:spPr>
        <a:xfrm>
          <a:off x="2608794" y="1580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120,678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92477</xdr:rowOff>
    </xdr:from>
    <xdr:to>
      <xdr:col>3</xdr:col>
      <xdr:colOff>3175</xdr:colOff>
      <xdr:row>95</xdr:row>
      <xdr:rowOff>22627</xdr:rowOff>
    </xdr:to>
    <xdr:sp macro="" textlink="">
      <xdr:nvSpPr>
        <xdr:cNvPr id="267" name="円/楕円 266"/>
        <xdr:cNvSpPr/>
      </xdr:nvSpPr>
      <xdr:spPr>
        <a:xfrm>
          <a:off x="1968500" y="162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39154</xdr:rowOff>
    </xdr:from>
    <xdr:ext cx="599010" cy="259045"/>
    <xdr:sp macro="" textlink="">
      <xdr:nvSpPr>
        <xdr:cNvPr id="268" name="テキスト ボックス 267"/>
        <xdr:cNvSpPr txBox="1"/>
      </xdr:nvSpPr>
      <xdr:spPr>
        <a:xfrm>
          <a:off x="1719794" y="1598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109,781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147013</xdr:rowOff>
    </xdr:from>
    <xdr:to>
      <xdr:col>1</xdr:col>
      <xdr:colOff>485775</xdr:colOff>
      <xdr:row>95</xdr:row>
      <xdr:rowOff>77163</xdr:rowOff>
    </xdr:to>
    <xdr:sp macro="" textlink="">
      <xdr:nvSpPr>
        <xdr:cNvPr id="269" name="円/楕円 268"/>
        <xdr:cNvSpPr/>
      </xdr:nvSpPr>
      <xdr:spPr>
        <a:xfrm>
          <a:off x="1079500" y="1626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93690</xdr:rowOff>
    </xdr:from>
    <xdr:ext cx="599010" cy="259045"/>
    <xdr:sp macro="" textlink="">
      <xdr:nvSpPr>
        <xdr:cNvPr id="270" name="テキスト ボックス 269"/>
        <xdr:cNvSpPr txBox="1"/>
      </xdr:nvSpPr>
      <xdr:spPr>
        <a:xfrm>
          <a:off x="830794" y="1603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81" name="直線コネクタ 28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2" name="テキスト ボックス 28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3" name="直線コネクタ 28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4" name="テキスト ボックス 28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5" name="直線コネクタ 28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6" name="テキスト ボックス 28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7" name="直線コネクタ 28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8" name="テキスト ボックス 28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9" name="直線コネクタ 28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90" name="テキスト ボックス 28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4" name="直線コネクタ 293"/>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5"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6" name="直線コネクタ 295"/>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7"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8" name="直線コネクタ 297"/>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68720</xdr:rowOff>
    </xdr:from>
    <xdr:to>
      <xdr:col>15</xdr:col>
      <xdr:colOff>180975</xdr:colOff>
      <xdr:row>36</xdr:row>
      <xdr:rowOff>75552</xdr:rowOff>
    </xdr:to>
    <xdr:cxnSp macro="">
      <xdr:nvCxnSpPr>
        <xdr:cNvPr id="299" name="直線コネクタ 298"/>
        <xdr:cNvCxnSpPr/>
      </xdr:nvCxnSpPr>
      <xdr:spPr>
        <a:xfrm flipV="1">
          <a:off x="9639300" y="6240920"/>
          <a:ext cx="838200" cy="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300"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301" name="フローチャート : 判断 300"/>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75552</xdr:rowOff>
    </xdr:from>
    <xdr:to>
      <xdr:col>14</xdr:col>
      <xdr:colOff>28575</xdr:colOff>
      <xdr:row>36</xdr:row>
      <xdr:rowOff>149733</xdr:rowOff>
    </xdr:to>
    <xdr:cxnSp macro="">
      <xdr:nvCxnSpPr>
        <xdr:cNvPr id="302" name="直線コネクタ 301"/>
        <xdr:cNvCxnSpPr/>
      </xdr:nvCxnSpPr>
      <xdr:spPr>
        <a:xfrm flipV="1">
          <a:off x="8750300" y="6247752"/>
          <a:ext cx="889000" cy="7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3" name="フローチャート : 判断 302"/>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304" name="テキスト ボックス 303"/>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149733</xdr:rowOff>
    </xdr:from>
    <xdr:to>
      <xdr:col>12</xdr:col>
      <xdr:colOff>511175</xdr:colOff>
      <xdr:row>36</xdr:row>
      <xdr:rowOff>169291</xdr:rowOff>
    </xdr:to>
    <xdr:cxnSp macro="">
      <xdr:nvCxnSpPr>
        <xdr:cNvPr id="305" name="直線コネクタ 304"/>
        <xdr:cNvCxnSpPr/>
      </xdr:nvCxnSpPr>
      <xdr:spPr>
        <a:xfrm flipV="1">
          <a:off x="7861300" y="6321933"/>
          <a:ext cx="8890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6" name="フローチャート : 判断 30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7" name="テキスト ボックス 30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169291</xdr:rowOff>
    </xdr:from>
    <xdr:to>
      <xdr:col>11</xdr:col>
      <xdr:colOff>307975</xdr:colOff>
      <xdr:row>37</xdr:row>
      <xdr:rowOff>6045</xdr:rowOff>
    </xdr:to>
    <xdr:cxnSp macro="">
      <xdr:nvCxnSpPr>
        <xdr:cNvPr id="308" name="直線コネクタ 307"/>
        <xdr:cNvCxnSpPr/>
      </xdr:nvCxnSpPr>
      <xdr:spPr>
        <a:xfrm flipV="1">
          <a:off x="6972300" y="6341491"/>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9" name="フローチャート : 判断 30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10" name="テキスト ボックス 30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11" name="フローチャート : 判断 31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12" name="テキスト ボックス 31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17920</xdr:rowOff>
    </xdr:from>
    <xdr:to>
      <xdr:col>15</xdr:col>
      <xdr:colOff>231775</xdr:colOff>
      <xdr:row>36</xdr:row>
      <xdr:rowOff>119520</xdr:rowOff>
    </xdr:to>
    <xdr:sp macro="" textlink="">
      <xdr:nvSpPr>
        <xdr:cNvPr id="318" name="円/楕円 317"/>
        <xdr:cNvSpPr/>
      </xdr:nvSpPr>
      <xdr:spPr>
        <a:xfrm>
          <a:off x="10426700" y="619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167797</xdr:rowOff>
    </xdr:from>
    <xdr:ext cx="534377" cy="259045"/>
    <xdr:sp macro="" textlink="">
      <xdr:nvSpPr>
        <xdr:cNvPr id="319" name="補助費等該当値テキスト"/>
        <xdr:cNvSpPr txBox="1"/>
      </xdr:nvSpPr>
      <xdr:spPr>
        <a:xfrm>
          <a:off x="10528300" y="616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38,589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24752</xdr:rowOff>
    </xdr:from>
    <xdr:to>
      <xdr:col>14</xdr:col>
      <xdr:colOff>79375</xdr:colOff>
      <xdr:row>36</xdr:row>
      <xdr:rowOff>126352</xdr:rowOff>
    </xdr:to>
    <xdr:sp macro="" textlink="">
      <xdr:nvSpPr>
        <xdr:cNvPr id="320" name="円/楕円 319"/>
        <xdr:cNvSpPr/>
      </xdr:nvSpPr>
      <xdr:spPr>
        <a:xfrm>
          <a:off x="9588500" y="619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117479</xdr:rowOff>
    </xdr:from>
    <xdr:ext cx="534377" cy="259045"/>
    <xdr:sp macro="" textlink="">
      <xdr:nvSpPr>
        <xdr:cNvPr id="321" name="テキスト ボックス 320"/>
        <xdr:cNvSpPr txBox="1"/>
      </xdr:nvSpPr>
      <xdr:spPr>
        <a:xfrm>
          <a:off x="9372111" y="62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98933</xdr:rowOff>
    </xdr:from>
    <xdr:to>
      <xdr:col>12</xdr:col>
      <xdr:colOff>561975</xdr:colOff>
      <xdr:row>37</xdr:row>
      <xdr:rowOff>29083</xdr:rowOff>
    </xdr:to>
    <xdr:sp macro="" textlink="">
      <xdr:nvSpPr>
        <xdr:cNvPr id="322" name="円/楕円 321"/>
        <xdr:cNvSpPr/>
      </xdr:nvSpPr>
      <xdr:spPr>
        <a:xfrm>
          <a:off x="8699500" y="627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20210</xdr:rowOff>
    </xdr:from>
    <xdr:ext cx="534377" cy="259045"/>
    <xdr:sp macro="" textlink="">
      <xdr:nvSpPr>
        <xdr:cNvPr id="323" name="テキスト ボックス 322"/>
        <xdr:cNvSpPr txBox="1"/>
      </xdr:nvSpPr>
      <xdr:spPr>
        <a:xfrm>
          <a:off x="8483111" y="636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118491</xdr:rowOff>
    </xdr:from>
    <xdr:to>
      <xdr:col>11</xdr:col>
      <xdr:colOff>358775</xdr:colOff>
      <xdr:row>37</xdr:row>
      <xdr:rowOff>48641</xdr:rowOff>
    </xdr:to>
    <xdr:sp macro="" textlink="">
      <xdr:nvSpPr>
        <xdr:cNvPr id="324" name="円/楕円 323"/>
        <xdr:cNvSpPr/>
      </xdr:nvSpPr>
      <xdr:spPr>
        <a:xfrm>
          <a:off x="7810500" y="629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39768</xdr:rowOff>
    </xdr:from>
    <xdr:ext cx="534377" cy="259045"/>
    <xdr:sp macro="" textlink="">
      <xdr:nvSpPr>
        <xdr:cNvPr id="325" name="テキスト ボックス 324"/>
        <xdr:cNvSpPr txBox="1"/>
      </xdr:nvSpPr>
      <xdr:spPr>
        <a:xfrm>
          <a:off x="7594111" y="638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126695</xdr:rowOff>
    </xdr:from>
    <xdr:to>
      <xdr:col>10</xdr:col>
      <xdr:colOff>155575</xdr:colOff>
      <xdr:row>37</xdr:row>
      <xdr:rowOff>56845</xdr:rowOff>
    </xdr:to>
    <xdr:sp macro="" textlink="">
      <xdr:nvSpPr>
        <xdr:cNvPr id="326" name="円/楕円 325"/>
        <xdr:cNvSpPr/>
      </xdr:nvSpPr>
      <xdr:spPr>
        <a:xfrm>
          <a:off x="6921500" y="62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47972</xdr:rowOff>
    </xdr:from>
    <xdr:ext cx="534377" cy="259045"/>
    <xdr:sp macro="" textlink="">
      <xdr:nvSpPr>
        <xdr:cNvPr id="327" name="テキスト ボックス 326"/>
        <xdr:cNvSpPr txBox="1"/>
      </xdr:nvSpPr>
      <xdr:spPr>
        <a:xfrm>
          <a:off x="6705111" y="639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51" name="直線コネクタ 350"/>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2"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3" name="直線コネクタ 352"/>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4"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5" name="直線コネクタ 354"/>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14618</xdr:rowOff>
    </xdr:from>
    <xdr:to>
      <xdr:col>15</xdr:col>
      <xdr:colOff>180975</xdr:colOff>
      <xdr:row>50</xdr:row>
      <xdr:rowOff>142298</xdr:rowOff>
    </xdr:to>
    <xdr:cxnSp macro="">
      <xdr:nvCxnSpPr>
        <xdr:cNvPr id="356" name="直線コネクタ 355"/>
        <xdr:cNvCxnSpPr/>
      </xdr:nvCxnSpPr>
      <xdr:spPr>
        <a:xfrm>
          <a:off x="9639300" y="8587118"/>
          <a:ext cx="838200" cy="12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144906</xdr:rowOff>
    </xdr:from>
    <xdr:ext cx="534377" cy="259045"/>
    <xdr:sp macro="" textlink="">
      <xdr:nvSpPr>
        <xdr:cNvPr id="357" name="普通建設事業費平均値テキスト"/>
        <xdr:cNvSpPr txBox="1"/>
      </xdr:nvSpPr>
      <xdr:spPr>
        <a:xfrm>
          <a:off x="10528300" y="95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8" name="フローチャート : 判断 357"/>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14618</xdr:rowOff>
    </xdr:from>
    <xdr:to>
      <xdr:col>14</xdr:col>
      <xdr:colOff>28575</xdr:colOff>
      <xdr:row>52</xdr:row>
      <xdr:rowOff>123896</xdr:rowOff>
    </xdr:to>
    <xdr:cxnSp macro="">
      <xdr:nvCxnSpPr>
        <xdr:cNvPr id="359" name="直線コネクタ 358"/>
        <xdr:cNvCxnSpPr/>
      </xdr:nvCxnSpPr>
      <xdr:spPr>
        <a:xfrm flipV="1">
          <a:off x="8750300" y="8587118"/>
          <a:ext cx="889000" cy="45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60" name="フローチャート : 判断 359"/>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69255</xdr:rowOff>
    </xdr:from>
    <xdr:ext cx="534377" cy="259045"/>
    <xdr:sp macro="" textlink="">
      <xdr:nvSpPr>
        <xdr:cNvPr id="361" name="テキスト ボックス 360"/>
        <xdr:cNvSpPr txBox="1"/>
      </xdr:nvSpPr>
      <xdr:spPr>
        <a:xfrm>
          <a:off x="9372111" y="94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61892</xdr:rowOff>
    </xdr:from>
    <xdr:to>
      <xdr:col>12</xdr:col>
      <xdr:colOff>511175</xdr:colOff>
      <xdr:row>52</xdr:row>
      <xdr:rowOff>123896</xdr:rowOff>
    </xdr:to>
    <xdr:cxnSp macro="">
      <xdr:nvCxnSpPr>
        <xdr:cNvPr id="362" name="直線コネクタ 361"/>
        <xdr:cNvCxnSpPr/>
      </xdr:nvCxnSpPr>
      <xdr:spPr>
        <a:xfrm>
          <a:off x="7861300" y="8805842"/>
          <a:ext cx="889000" cy="23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3" name="フローチャート : 判断 362"/>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4" name="テキスト ボックス 363"/>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61892</xdr:rowOff>
    </xdr:from>
    <xdr:to>
      <xdr:col>11</xdr:col>
      <xdr:colOff>307975</xdr:colOff>
      <xdr:row>52</xdr:row>
      <xdr:rowOff>88433</xdr:rowOff>
    </xdr:to>
    <xdr:cxnSp macro="">
      <xdr:nvCxnSpPr>
        <xdr:cNvPr id="365" name="直線コネクタ 364"/>
        <xdr:cNvCxnSpPr/>
      </xdr:nvCxnSpPr>
      <xdr:spPr>
        <a:xfrm flipV="1">
          <a:off x="6972300" y="8805842"/>
          <a:ext cx="889000" cy="19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6" name="フローチャート : 判断 365"/>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7" name="テキスト ボックス 366"/>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8" name="フローチャート : 判断 367"/>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9" name="テキスト ボックス 368"/>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50</xdr:row>
      <xdr:rowOff>91498</xdr:rowOff>
    </xdr:from>
    <xdr:to>
      <xdr:col>15</xdr:col>
      <xdr:colOff>231775</xdr:colOff>
      <xdr:row>51</xdr:row>
      <xdr:rowOff>21648</xdr:rowOff>
    </xdr:to>
    <xdr:sp macro="" textlink="">
      <xdr:nvSpPr>
        <xdr:cNvPr id="375" name="円/楕円 374"/>
        <xdr:cNvSpPr/>
      </xdr:nvSpPr>
      <xdr:spPr>
        <a:xfrm>
          <a:off x="10426700" y="866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44525</xdr:rowOff>
    </xdr:from>
    <xdr:ext cx="599010" cy="259045"/>
    <xdr:sp macro="" textlink="">
      <xdr:nvSpPr>
        <xdr:cNvPr id="376" name="普通建設事業費該当値テキスト"/>
        <xdr:cNvSpPr txBox="1"/>
      </xdr:nvSpPr>
      <xdr:spPr>
        <a:xfrm>
          <a:off x="10528300" y="861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189,659</a:t>
          </a:r>
          <a:endParaRPr kumimoji="1" lang="ja-JP" altLang="en-US" sz="1000" b="1">
            <a:solidFill>
              <a:srgbClr val="FF0000"/>
            </a:solidFill>
            <a:latin typeface="ＭＳ Ｐゴシック"/>
          </a:endParaRPr>
        </a:p>
      </xdr:txBody>
    </xdr:sp>
    <xdr:clientData/>
  </xdr:oneCellAnchor>
  <xdr:twoCellAnchor>
    <xdr:from>
      <xdr:col>13</xdr:col>
      <xdr:colOff>663575</xdr:colOff>
      <xdr:row>49</xdr:row>
      <xdr:rowOff>135268</xdr:rowOff>
    </xdr:from>
    <xdr:to>
      <xdr:col>14</xdr:col>
      <xdr:colOff>79375</xdr:colOff>
      <xdr:row>50</xdr:row>
      <xdr:rowOff>65418</xdr:rowOff>
    </xdr:to>
    <xdr:sp macro="" textlink="">
      <xdr:nvSpPr>
        <xdr:cNvPr id="377" name="円/楕円 376"/>
        <xdr:cNvSpPr/>
      </xdr:nvSpPr>
      <xdr:spPr>
        <a:xfrm>
          <a:off x="9588500" y="853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48</xdr:row>
      <xdr:rowOff>81945</xdr:rowOff>
    </xdr:from>
    <xdr:ext cx="599010" cy="259045"/>
    <xdr:sp macro="" textlink="">
      <xdr:nvSpPr>
        <xdr:cNvPr id="378" name="テキスト ボックス 377"/>
        <xdr:cNvSpPr txBox="1"/>
      </xdr:nvSpPr>
      <xdr:spPr>
        <a:xfrm>
          <a:off x="9339794" y="831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206,415</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73096</xdr:rowOff>
    </xdr:from>
    <xdr:to>
      <xdr:col>12</xdr:col>
      <xdr:colOff>561975</xdr:colOff>
      <xdr:row>53</xdr:row>
      <xdr:rowOff>3246</xdr:rowOff>
    </xdr:to>
    <xdr:sp macro="" textlink="">
      <xdr:nvSpPr>
        <xdr:cNvPr id="379" name="円/楕円 378"/>
        <xdr:cNvSpPr/>
      </xdr:nvSpPr>
      <xdr:spPr>
        <a:xfrm>
          <a:off x="8699500" y="898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19773</xdr:rowOff>
    </xdr:from>
    <xdr:ext cx="599010" cy="259045"/>
    <xdr:sp macro="" textlink="">
      <xdr:nvSpPr>
        <xdr:cNvPr id="380" name="テキスト ボックス 379"/>
        <xdr:cNvSpPr txBox="1"/>
      </xdr:nvSpPr>
      <xdr:spPr>
        <a:xfrm>
          <a:off x="8450794" y="876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147,074</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11092</xdr:rowOff>
    </xdr:from>
    <xdr:to>
      <xdr:col>11</xdr:col>
      <xdr:colOff>358775</xdr:colOff>
      <xdr:row>51</xdr:row>
      <xdr:rowOff>112692</xdr:rowOff>
    </xdr:to>
    <xdr:sp macro="" textlink="">
      <xdr:nvSpPr>
        <xdr:cNvPr id="381" name="円/楕円 380"/>
        <xdr:cNvSpPr/>
      </xdr:nvSpPr>
      <xdr:spPr>
        <a:xfrm>
          <a:off x="7810500" y="875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49</xdr:row>
      <xdr:rowOff>129219</xdr:rowOff>
    </xdr:from>
    <xdr:ext cx="599010" cy="259045"/>
    <xdr:sp macro="" textlink="">
      <xdr:nvSpPr>
        <xdr:cNvPr id="382" name="テキスト ボックス 381"/>
        <xdr:cNvSpPr txBox="1"/>
      </xdr:nvSpPr>
      <xdr:spPr>
        <a:xfrm>
          <a:off x="7561794" y="853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177,711</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37633</xdr:rowOff>
    </xdr:from>
    <xdr:to>
      <xdr:col>10</xdr:col>
      <xdr:colOff>155575</xdr:colOff>
      <xdr:row>52</xdr:row>
      <xdr:rowOff>139233</xdr:rowOff>
    </xdr:to>
    <xdr:sp macro="" textlink="">
      <xdr:nvSpPr>
        <xdr:cNvPr id="383" name="円/楕円 382"/>
        <xdr:cNvSpPr/>
      </xdr:nvSpPr>
      <xdr:spPr>
        <a:xfrm>
          <a:off x="6921500" y="895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50</xdr:row>
      <xdr:rowOff>155760</xdr:rowOff>
    </xdr:from>
    <xdr:ext cx="599010" cy="259045"/>
    <xdr:sp macro="" textlink="">
      <xdr:nvSpPr>
        <xdr:cNvPr id="384" name="テキスト ボックス 383"/>
        <xdr:cNvSpPr txBox="1"/>
      </xdr:nvSpPr>
      <xdr:spPr>
        <a:xfrm>
          <a:off x="6672794" y="87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8" name="直線コネクタ 407"/>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10" name="直線コネクタ 40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11"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2" name="直線コネクタ 411"/>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108610</xdr:rowOff>
    </xdr:from>
    <xdr:to>
      <xdr:col>15</xdr:col>
      <xdr:colOff>180975</xdr:colOff>
      <xdr:row>79</xdr:row>
      <xdr:rowOff>43078</xdr:rowOff>
    </xdr:to>
    <xdr:cxnSp macro="">
      <xdr:nvCxnSpPr>
        <xdr:cNvPr id="413" name="直線コネクタ 412"/>
        <xdr:cNvCxnSpPr/>
      </xdr:nvCxnSpPr>
      <xdr:spPr>
        <a:xfrm flipV="1">
          <a:off x="9639300" y="12624460"/>
          <a:ext cx="838200" cy="96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92625</xdr:rowOff>
    </xdr:from>
    <xdr:ext cx="534377" cy="259045"/>
    <xdr:sp macro="" textlink="">
      <xdr:nvSpPr>
        <xdr:cNvPr id="414" name="普通建設事業費 （ うち新規整備　）平均値テキスト"/>
        <xdr:cNvSpPr txBox="1"/>
      </xdr:nvSpPr>
      <xdr:spPr>
        <a:xfrm>
          <a:off x="10528300" y="131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5" name="フローチャート : 判断 414"/>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43078</xdr:rowOff>
    </xdr:from>
    <xdr:to>
      <xdr:col>14</xdr:col>
      <xdr:colOff>28575</xdr:colOff>
      <xdr:row>79</xdr:row>
      <xdr:rowOff>44450</xdr:rowOff>
    </xdr:to>
    <xdr:cxnSp macro="">
      <xdr:nvCxnSpPr>
        <xdr:cNvPr id="416" name="直線コネクタ 415"/>
        <xdr:cNvCxnSpPr/>
      </xdr:nvCxnSpPr>
      <xdr:spPr>
        <a:xfrm flipV="1">
          <a:off x="8750300" y="1358762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7" name="フローチャート : 判断 416"/>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8" name="テキスト ボックス 417"/>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9" name="フローチャート : 判断 418"/>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92156</xdr:rowOff>
    </xdr:from>
    <xdr:ext cx="534377" cy="259045"/>
    <xdr:sp macro="" textlink="">
      <xdr:nvSpPr>
        <xdr:cNvPr id="420" name="テキスト ボックス 419"/>
        <xdr:cNvSpPr txBox="1"/>
      </xdr:nvSpPr>
      <xdr:spPr>
        <a:xfrm>
          <a:off x="8483111" y="127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57810</xdr:rowOff>
    </xdr:from>
    <xdr:to>
      <xdr:col>15</xdr:col>
      <xdr:colOff>231775</xdr:colOff>
      <xdr:row>73</xdr:row>
      <xdr:rowOff>159410</xdr:rowOff>
    </xdr:to>
    <xdr:sp macro="" textlink="">
      <xdr:nvSpPr>
        <xdr:cNvPr id="426" name="円/楕円 425"/>
        <xdr:cNvSpPr/>
      </xdr:nvSpPr>
      <xdr:spPr>
        <a:xfrm>
          <a:off x="10426700" y="125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80687</xdr:rowOff>
    </xdr:from>
    <xdr:ext cx="534377" cy="259045"/>
    <xdr:sp macro="" textlink="">
      <xdr:nvSpPr>
        <xdr:cNvPr id="427" name="普通建設事業費 （ うち新規整備　）該当値テキスト"/>
        <xdr:cNvSpPr txBox="1"/>
      </xdr:nvSpPr>
      <xdr:spPr>
        <a:xfrm>
          <a:off x="10528300" y="1242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50,632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163728</xdr:rowOff>
    </xdr:from>
    <xdr:to>
      <xdr:col>14</xdr:col>
      <xdr:colOff>79375</xdr:colOff>
      <xdr:row>79</xdr:row>
      <xdr:rowOff>93878</xdr:rowOff>
    </xdr:to>
    <xdr:sp macro="" textlink="">
      <xdr:nvSpPr>
        <xdr:cNvPr id="428" name="円/楕円 427"/>
        <xdr:cNvSpPr/>
      </xdr:nvSpPr>
      <xdr:spPr>
        <a:xfrm>
          <a:off x="9588500" y="1353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79</xdr:row>
      <xdr:rowOff>85005</xdr:rowOff>
    </xdr:from>
    <xdr:ext cx="313932" cy="259045"/>
    <xdr:sp macro="" textlink="">
      <xdr:nvSpPr>
        <xdr:cNvPr id="429" name="テキスト ボックス 428"/>
        <xdr:cNvSpPr txBox="1"/>
      </xdr:nvSpPr>
      <xdr:spPr>
        <a:xfrm>
          <a:off x="9482333" y="13629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165100</xdr:rowOff>
    </xdr:from>
    <xdr:to>
      <xdr:col>12</xdr:col>
      <xdr:colOff>561975</xdr:colOff>
      <xdr:row>79</xdr:row>
      <xdr:rowOff>95250</xdr:rowOff>
    </xdr:to>
    <xdr:sp macro="" textlink="">
      <xdr:nvSpPr>
        <xdr:cNvPr id="430" name="円/楕円 429"/>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86377</xdr:rowOff>
    </xdr:from>
    <xdr:ext cx="249299" cy="259045"/>
    <xdr:sp macro="" textlink="">
      <xdr:nvSpPr>
        <xdr:cNvPr id="431" name="テキスト ボックス 430"/>
        <xdr:cNvSpPr txBox="1"/>
      </xdr:nvSpPr>
      <xdr:spPr>
        <a:xfrm>
          <a:off x="8625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93</xdr:row>
      <xdr:rowOff>135319</xdr:rowOff>
    </xdr:from>
    <xdr:to>
      <xdr:col>15</xdr:col>
      <xdr:colOff>180340</xdr:colOff>
      <xdr:row>99</xdr:row>
      <xdr:rowOff>44450</xdr:rowOff>
    </xdr:to>
    <xdr:cxnSp macro="">
      <xdr:nvCxnSpPr>
        <xdr:cNvPr id="455" name="直線コネクタ 454"/>
        <xdr:cNvCxnSpPr/>
      </xdr:nvCxnSpPr>
      <xdr:spPr>
        <a:xfrm flipV="1">
          <a:off x="10475595" y="16080169"/>
          <a:ext cx="1270" cy="937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7" name="直線コネクタ 45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81996</xdr:rowOff>
    </xdr:from>
    <xdr:ext cx="599010" cy="259045"/>
    <xdr:sp macro="" textlink="">
      <xdr:nvSpPr>
        <xdr:cNvPr id="458" name="普通建設事業費 （ うち更新整備　）最大値テキスト"/>
        <xdr:cNvSpPr txBox="1"/>
      </xdr:nvSpPr>
      <xdr:spPr>
        <a:xfrm>
          <a:off x="10528300" y="158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93</xdr:row>
      <xdr:rowOff>135319</xdr:rowOff>
    </xdr:from>
    <xdr:to>
      <xdr:col>15</xdr:col>
      <xdr:colOff>269875</xdr:colOff>
      <xdr:row>93</xdr:row>
      <xdr:rowOff>135319</xdr:rowOff>
    </xdr:to>
    <xdr:cxnSp macro="">
      <xdr:nvCxnSpPr>
        <xdr:cNvPr id="459" name="直線コネクタ 458"/>
        <xdr:cNvCxnSpPr/>
      </xdr:nvCxnSpPr>
      <xdr:spPr>
        <a:xfrm>
          <a:off x="10388600" y="1608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7333</xdr:rowOff>
    </xdr:from>
    <xdr:to>
      <xdr:col>15</xdr:col>
      <xdr:colOff>180975</xdr:colOff>
      <xdr:row>93</xdr:row>
      <xdr:rowOff>135319</xdr:rowOff>
    </xdr:to>
    <xdr:cxnSp macro="">
      <xdr:nvCxnSpPr>
        <xdr:cNvPr id="460" name="直線コネクタ 459"/>
        <xdr:cNvCxnSpPr/>
      </xdr:nvCxnSpPr>
      <xdr:spPr>
        <a:xfrm>
          <a:off x="9639300" y="15609283"/>
          <a:ext cx="838200" cy="47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49398</xdr:rowOff>
    </xdr:from>
    <xdr:ext cx="534377" cy="259045"/>
    <xdr:sp macro="" textlink="">
      <xdr:nvSpPr>
        <xdr:cNvPr id="461" name="普通建設事業費 （ うち更新整備　）平均値テキスト"/>
        <xdr:cNvSpPr txBox="1"/>
      </xdr:nvSpPr>
      <xdr:spPr>
        <a:xfrm>
          <a:off x="10528300" y="1668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70971</xdr:rowOff>
    </xdr:from>
    <xdr:to>
      <xdr:col>15</xdr:col>
      <xdr:colOff>231775</xdr:colOff>
      <xdr:row>98</xdr:row>
      <xdr:rowOff>1121</xdr:rowOff>
    </xdr:to>
    <xdr:sp macro="" textlink="">
      <xdr:nvSpPr>
        <xdr:cNvPr id="462" name="フローチャート : 判断 461"/>
        <xdr:cNvSpPr/>
      </xdr:nvSpPr>
      <xdr:spPr>
        <a:xfrm>
          <a:off x="10426700" y="1670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7333</xdr:rowOff>
    </xdr:from>
    <xdr:to>
      <xdr:col>14</xdr:col>
      <xdr:colOff>28575</xdr:colOff>
      <xdr:row>93</xdr:row>
      <xdr:rowOff>64894</xdr:rowOff>
    </xdr:to>
    <xdr:cxnSp macro="">
      <xdr:nvCxnSpPr>
        <xdr:cNvPr id="463" name="直線コネクタ 462"/>
        <xdr:cNvCxnSpPr/>
      </xdr:nvCxnSpPr>
      <xdr:spPr>
        <a:xfrm flipV="1">
          <a:off x="8750300" y="15609283"/>
          <a:ext cx="889000" cy="40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129316</xdr:rowOff>
    </xdr:from>
    <xdr:to>
      <xdr:col>14</xdr:col>
      <xdr:colOff>79375</xdr:colOff>
      <xdr:row>98</xdr:row>
      <xdr:rowOff>59466</xdr:rowOff>
    </xdr:to>
    <xdr:sp macro="" textlink="">
      <xdr:nvSpPr>
        <xdr:cNvPr id="464" name="フローチャート : 判断 463"/>
        <xdr:cNvSpPr/>
      </xdr:nvSpPr>
      <xdr:spPr>
        <a:xfrm>
          <a:off x="95885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50593</xdr:rowOff>
    </xdr:from>
    <xdr:ext cx="534377" cy="259045"/>
    <xdr:sp macro="" textlink="">
      <xdr:nvSpPr>
        <xdr:cNvPr id="465" name="テキスト ボックス 464"/>
        <xdr:cNvSpPr txBox="1"/>
      </xdr:nvSpPr>
      <xdr:spPr>
        <a:xfrm>
          <a:off x="9372111" y="168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140075</xdr:rowOff>
    </xdr:from>
    <xdr:to>
      <xdr:col>12</xdr:col>
      <xdr:colOff>561975</xdr:colOff>
      <xdr:row>98</xdr:row>
      <xdr:rowOff>70225</xdr:rowOff>
    </xdr:to>
    <xdr:sp macro="" textlink="">
      <xdr:nvSpPr>
        <xdr:cNvPr id="466" name="フローチャート : 判断 465"/>
        <xdr:cNvSpPr/>
      </xdr:nvSpPr>
      <xdr:spPr>
        <a:xfrm>
          <a:off x="8699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61352</xdr:rowOff>
    </xdr:from>
    <xdr:ext cx="534377" cy="259045"/>
    <xdr:sp macro="" textlink="">
      <xdr:nvSpPr>
        <xdr:cNvPr id="467" name="テキスト ボックス 466"/>
        <xdr:cNvSpPr txBox="1"/>
      </xdr:nvSpPr>
      <xdr:spPr>
        <a:xfrm>
          <a:off x="8483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84519</xdr:rowOff>
    </xdr:from>
    <xdr:to>
      <xdr:col>15</xdr:col>
      <xdr:colOff>231775</xdr:colOff>
      <xdr:row>94</xdr:row>
      <xdr:rowOff>14669</xdr:rowOff>
    </xdr:to>
    <xdr:sp macro="" textlink="">
      <xdr:nvSpPr>
        <xdr:cNvPr id="473" name="円/楕円 472"/>
        <xdr:cNvSpPr/>
      </xdr:nvSpPr>
      <xdr:spPr>
        <a:xfrm>
          <a:off x="10426700" y="160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37546</xdr:rowOff>
    </xdr:from>
    <xdr:ext cx="599010" cy="259045"/>
    <xdr:sp macro="" textlink="">
      <xdr:nvSpPr>
        <xdr:cNvPr id="474" name="普通建設事業費 （ うち更新整備　）該当値テキスト"/>
        <xdr:cNvSpPr txBox="1"/>
      </xdr:nvSpPr>
      <xdr:spPr>
        <a:xfrm>
          <a:off x="10528300" y="1598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123,075</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127983</xdr:rowOff>
    </xdr:from>
    <xdr:to>
      <xdr:col>14</xdr:col>
      <xdr:colOff>79375</xdr:colOff>
      <xdr:row>91</xdr:row>
      <xdr:rowOff>58133</xdr:rowOff>
    </xdr:to>
    <xdr:sp macro="" textlink="">
      <xdr:nvSpPr>
        <xdr:cNvPr id="475" name="円/楕円 474"/>
        <xdr:cNvSpPr/>
      </xdr:nvSpPr>
      <xdr:spPr>
        <a:xfrm>
          <a:off x="9588500" y="155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89</xdr:row>
      <xdr:rowOff>74660</xdr:rowOff>
    </xdr:from>
    <xdr:ext cx="599010" cy="259045"/>
    <xdr:sp macro="" textlink="">
      <xdr:nvSpPr>
        <xdr:cNvPr id="476" name="テキスト ボックス 475"/>
        <xdr:cNvSpPr txBox="1"/>
      </xdr:nvSpPr>
      <xdr:spPr>
        <a:xfrm>
          <a:off x="9339794" y="1533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184,871</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14094</xdr:rowOff>
    </xdr:from>
    <xdr:to>
      <xdr:col>12</xdr:col>
      <xdr:colOff>561975</xdr:colOff>
      <xdr:row>93</xdr:row>
      <xdr:rowOff>115694</xdr:rowOff>
    </xdr:to>
    <xdr:sp macro="" textlink="">
      <xdr:nvSpPr>
        <xdr:cNvPr id="477" name="円/楕円 476"/>
        <xdr:cNvSpPr/>
      </xdr:nvSpPr>
      <xdr:spPr>
        <a:xfrm>
          <a:off x="8699500" y="1595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91</xdr:row>
      <xdr:rowOff>132221</xdr:rowOff>
    </xdr:from>
    <xdr:ext cx="599010" cy="259045"/>
    <xdr:sp macro="" textlink="">
      <xdr:nvSpPr>
        <xdr:cNvPr id="478" name="テキスト ボックス 477"/>
        <xdr:cNvSpPr txBox="1"/>
      </xdr:nvSpPr>
      <xdr:spPr>
        <a:xfrm>
          <a:off x="8450794" y="1573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9" name="直線コネクタ 48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0" name="テキスト ボックス 48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1" name="直線コネクタ 49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2" name="テキスト ボックス 49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3" name="直線コネクタ 49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4" name="テキスト ボックス 49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5" name="直線コネクタ 49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6" name="テキスト ボックス 49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500" name="直線コネクタ 499"/>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50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2" name="直線コネクタ 50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3"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4" name="直線コネクタ 503"/>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132476</xdr:rowOff>
    </xdr:from>
    <xdr:to>
      <xdr:col>23</xdr:col>
      <xdr:colOff>517525</xdr:colOff>
      <xdr:row>38</xdr:row>
      <xdr:rowOff>139357</xdr:rowOff>
    </xdr:to>
    <xdr:cxnSp macro="">
      <xdr:nvCxnSpPr>
        <xdr:cNvPr id="505" name="直線コネクタ 504"/>
        <xdr:cNvCxnSpPr/>
      </xdr:nvCxnSpPr>
      <xdr:spPr>
        <a:xfrm>
          <a:off x="15481300" y="6647576"/>
          <a:ext cx="8382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6"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7" name="フローチャート : 判断 506"/>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132476</xdr:rowOff>
    </xdr:from>
    <xdr:to>
      <xdr:col>22</xdr:col>
      <xdr:colOff>365125</xdr:colOff>
      <xdr:row>38</xdr:row>
      <xdr:rowOff>138946</xdr:rowOff>
    </xdr:to>
    <xdr:cxnSp macro="">
      <xdr:nvCxnSpPr>
        <xdr:cNvPr id="508" name="直線コネクタ 507"/>
        <xdr:cNvCxnSpPr/>
      </xdr:nvCxnSpPr>
      <xdr:spPr>
        <a:xfrm flipV="1">
          <a:off x="14592300" y="6647576"/>
          <a:ext cx="889000" cy="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9" name="フローチャート : 判断 508"/>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10" name="テキスト ボックス 509"/>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134328</xdr:rowOff>
    </xdr:from>
    <xdr:to>
      <xdr:col>21</xdr:col>
      <xdr:colOff>161925</xdr:colOff>
      <xdr:row>38</xdr:row>
      <xdr:rowOff>138946</xdr:rowOff>
    </xdr:to>
    <xdr:cxnSp macro="">
      <xdr:nvCxnSpPr>
        <xdr:cNvPr id="511" name="直線コネクタ 510"/>
        <xdr:cNvCxnSpPr/>
      </xdr:nvCxnSpPr>
      <xdr:spPr>
        <a:xfrm>
          <a:off x="13703300" y="6649428"/>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2" name="フローチャート : 判断 511"/>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3" name="テキスト ボックス 512"/>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121366</xdr:rowOff>
    </xdr:from>
    <xdr:to>
      <xdr:col>19</xdr:col>
      <xdr:colOff>644525</xdr:colOff>
      <xdr:row>38</xdr:row>
      <xdr:rowOff>134328</xdr:rowOff>
    </xdr:to>
    <xdr:cxnSp macro="">
      <xdr:nvCxnSpPr>
        <xdr:cNvPr id="514" name="直線コネクタ 513"/>
        <xdr:cNvCxnSpPr/>
      </xdr:nvCxnSpPr>
      <xdr:spPr>
        <a:xfrm>
          <a:off x="12814300" y="6636466"/>
          <a:ext cx="8890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5" name="フローチャート : 判断 514"/>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6" name="テキスト ボックス 515"/>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7" name="フローチャート : 判断 516"/>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8" name="テキスト ボックス 517"/>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88557</xdr:rowOff>
    </xdr:from>
    <xdr:to>
      <xdr:col>23</xdr:col>
      <xdr:colOff>568325</xdr:colOff>
      <xdr:row>39</xdr:row>
      <xdr:rowOff>18707</xdr:rowOff>
    </xdr:to>
    <xdr:sp macro="" textlink="">
      <xdr:nvSpPr>
        <xdr:cNvPr id="524" name="円/楕円 523"/>
        <xdr:cNvSpPr/>
      </xdr:nvSpPr>
      <xdr:spPr>
        <a:xfrm>
          <a:off x="16268700" y="660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313932" cy="259045"/>
    <xdr:sp macro="" textlink="">
      <xdr:nvSpPr>
        <xdr:cNvPr id="525" name="災害復旧事業費該当値テキスト"/>
        <xdr:cNvSpPr txBox="1"/>
      </xdr:nvSpPr>
      <xdr:spPr>
        <a:xfrm>
          <a:off x="16370300" y="65247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81676</xdr:rowOff>
    </xdr:from>
    <xdr:to>
      <xdr:col>22</xdr:col>
      <xdr:colOff>415925</xdr:colOff>
      <xdr:row>39</xdr:row>
      <xdr:rowOff>11826</xdr:rowOff>
    </xdr:to>
    <xdr:sp macro="" textlink="">
      <xdr:nvSpPr>
        <xdr:cNvPr id="526" name="円/楕円 525"/>
        <xdr:cNvSpPr/>
      </xdr:nvSpPr>
      <xdr:spPr>
        <a:xfrm>
          <a:off x="15430500" y="65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2953</xdr:rowOff>
    </xdr:from>
    <xdr:ext cx="378565" cy="259045"/>
    <xdr:sp macro="" textlink="">
      <xdr:nvSpPr>
        <xdr:cNvPr id="527" name="テキスト ボックス 526"/>
        <xdr:cNvSpPr txBox="1"/>
      </xdr:nvSpPr>
      <xdr:spPr>
        <a:xfrm>
          <a:off x="15292017" y="6689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88146</xdr:rowOff>
    </xdr:from>
    <xdr:to>
      <xdr:col>21</xdr:col>
      <xdr:colOff>212725</xdr:colOff>
      <xdr:row>39</xdr:row>
      <xdr:rowOff>18296</xdr:rowOff>
    </xdr:to>
    <xdr:sp macro="" textlink="">
      <xdr:nvSpPr>
        <xdr:cNvPr id="528" name="円/楕円 527"/>
        <xdr:cNvSpPr/>
      </xdr:nvSpPr>
      <xdr:spPr>
        <a:xfrm>
          <a:off x="14541500" y="660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9423</xdr:rowOff>
    </xdr:from>
    <xdr:ext cx="313932" cy="259045"/>
    <xdr:sp macro="" textlink="">
      <xdr:nvSpPr>
        <xdr:cNvPr id="529" name="テキスト ボックス 528"/>
        <xdr:cNvSpPr txBox="1"/>
      </xdr:nvSpPr>
      <xdr:spPr>
        <a:xfrm>
          <a:off x="14435333" y="6695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83528</xdr:rowOff>
    </xdr:from>
    <xdr:to>
      <xdr:col>20</xdr:col>
      <xdr:colOff>9525</xdr:colOff>
      <xdr:row>39</xdr:row>
      <xdr:rowOff>13678</xdr:rowOff>
    </xdr:to>
    <xdr:sp macro="" textlink="">
      <xdr:nvSpPr>
        <xdr:cNvPr id="530" name="円/楕円 529"/>
        <xdr:cNvSpPr/>
      </xdr:nvSpPr>
      <xdr:spPr>
        <a:xfrm>
          <a:off x="13652500" y="659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4805</xdr:rowOff>
    </xdr:from>
    <xdr:ext cx="378565" cy="259045"/>
    <xdr:sp macro="" textlink="">
      <xdr:nvSpPr>
        <xdr:cNvPr id="531" name="テキスト ボックス 530"/>
        <xdr:cNvSpPr txBox="1"/>
      </xdr:nvSpPr>
      <xdr:spPr>
        <a:xfrm>
          <a:off x="13514017" y="6691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70566</xdr:rowOff>
    </xdr:from>
    <xdr:to>
      <xdr:col>18</xdr:col>
      <xdr:colOff>492125</xdr:colOff>
      <xdr:row>39</xdr:row>
      <xdr:rowOff>716</xdr:rowOff>
    </xdr:to>
    <xdr:sp macro="" textlink="">
      <xdr:nvSpPr>
        <xdr:cNvPr id="532" name="円/楕円 531"/>
        <xdr:cNvSpPr/>
      </xdr:nvSpPr>
      <xdr:spPr>
        <a:xfrm>
          <a:off x="12763500" y="658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163293</xdr:rowOff>
    </xdr:from>
    <xdr:ext cx="378565" cy="259045"/>
    <xdr:sp macro="" textlink="">
      <xdr:nvSpPr>
        <xdr:cNvPr id="533" name="テキスト ボックス 532"/>
        <xdr:cNvSpPr txBox="1"/>
      </xdr:nvSpPr>
      <xdr:spPr>
        <a:xfrm>
          <a:off x="12625017" y="6678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6" name="直線コネクタ 605"/>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7"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8" name="直線コネクタ 607"/>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9"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10" name="直線コネクタ 609"/>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52515</xdr:rowOff>
    </xdr:from>
    <xdr:to>
      <xdr:col>23</xdr:col>
      <xdr:colOff>517525</xdr:colOff>
      <xdr:row>74</xdr:row>
      <xdr:rowOff>67387</xdr:rowOff>
    </xdr:to>
    <xdr:cxnSp macro="">
      <xdr:nvCxnSpPr>
        <xdr:cNvPr id="611" name="直線コネクタ 610"/>
        <xdr:cNvCxnSpPr/>
      </xdr:nvCxnSpPr>
      <xdr:spPr>
        <a:xfrm flipV="1">
          <a:off x="15481300" y="12739815"/>
          <a:ext cx="8382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125861</xdr:rowOff>
    </xdr:from>
    <xdr:ext cx="534377" cy="259045"/>
    <xdr:sp macro="" textlink="">
      <xdr:nvSpPr>
        <xdr:cNvPr id="612" name="公債費平均値テキスト"/>
        <xdr:cNvSpPr txBox="1"/>
      </xdr:nvSpPr>
      <xdr:spPr>
        <a:xfrm>
          <a:off x="16370300" y="1281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3" name="フローチャート : 判断 612"/>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55245</xdr:rowOff>
    </xdr:from>
    <xdr:to>
      <xdr:col>22</xdr:col>
      <xdr:colOff>365125</xdr:colOff>
      <xdr:row>74</xdr:row>
      <xdr:rowOff>67387</xdr:rowOff>
    </xdr:to>
    <xdr:cxnSp macro="">
      <xdr:nvCxnSpPr>
        <xdr:cNvPr id="614" name="直線コネクタ 613"/>
        <xdr:cNvCxnSpPr/>
      </xdr:nvCxnSpPr>
      <xdr:spPr>
        <a:xfrm>
          <a:off x="14592300" y="12742545"/>
          <a:ext cx="8890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5" name="フローチャート : 判断 614"/>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6" name="テキスト ボックス 615"/>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55245</xdr:rowOff>
    </xdr:from>
    <xdr:to>
      <xdr:col>21</xdr:col>
      <xdr:colOff>161925</xdr:colOff>
      <xdr:row>74</xdr:row>
      <xdr:rowOff>64415</xdr:rowOff>
    </xdr:to>
    <xdr:cxnSp macro="">
      <xdr:nvCxnSpPr>
        <xdr:cNvPr id="617" name="直線コネクタ 616"/>
        <xdr:cNvCxnSpPr/>
      </xdr:nvCxnSpPr>
      <xdr:spPr>
        <a:xfrm flipV="1">
          <a:off x="13703300" y="12742545"/>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8" name="フローチャート : 判断 617"/>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9" name="テキスト ボックス 618"/>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140056</xdr:rowOff>
    </xdr:from>
    <xdr:to>
      <xdr:col>19</xdr:col>
      <xdr:colOff>644525</xdr:colOff>
      <xdr:row>74</xdr:row>
      <xdr:rowOff>64415</xdr:rowOff>
    </xdr:to>
    <xdr:cxnSp macro="">
      <xdr:nvCxnSpPr>
        <xdr:cNvPr id="620" name="直線コネクタ 619"/>
        <xdr:cNvCxnSpPr/>
      </xdr:nvCxnSpPr>
      <xdr:spPr>
        <a:xfrm>
          <a:off x="12814300" y="12655906"/>
          <a:ext cx="889000" cy="9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21" name="フローチャート : 判断 620"/>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2" name="テキスト ボックス 621"/>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3" name="フローチャート : 判断 622"/>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4" name="テキスト ボックス 623"/>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1715</xdr:rowOff>
    </xdr:from>
    <xdr:to>
      <xdr:col>23</xdr:col>
      <xdr:colOff>568325</xdr:colOff>
      <xdr:row>74</xdr:row>
      <xdr:rowOff>103315</xdr:rowOff>
    </xdr:to>
    <xdr:sp macro="" textlink="">
      <xdr:nvSpPr>
        <xdr:cNvPr id="630" name="円/楕円 629"/>
        <xdr:cNvSpPr/>
      </xdr:nvSpPr>
      <xdr:spPr>
        <a:xfrm>
          <a:off x="16268700" y="126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24592</xdr:rowOff>
    </xdr:from>
    <xdr:ext cx="534377" cy="259045"/>
    <xdr:sp macro="" textlink="">
      <xdr:nvSpPr>
        <xdr:cNvPr id="631" name="公債費該当値テキスト"/>
        <xdr:cNvSpPr txBox="1"/>
      </xdr:nvSpPr>
      <xdr:spPr>
        <a:xfrm>
          <a:off x="16370300" y="1254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66,865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16587</xdr:rowOff>
    </xdr:from>
    <xdr:to>
      <xdr:col>22</xdr:col>
      <xdr:colOff>415925</xdr:colOff>
      <xdr:row>74</xdr:row>
      <xdr:rowOff>118187</xdr:rowOff>
    </xdr:to>
    <xdr:sp macro="" textlink="">
      <xdr:nvSpPr>
        <xdr:cNvPr id="632" name="円/楕円 631"/>
        <xdr:cNvSpPr/>
      </xdr:nvSpPr>
      <xdr:spPr>
        <a:xfrm>
          <a:off x="15430500" y="1270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134714</xdr:rowOff>
    </xdr:from>
    <xdr:ext cx="534377" cy="259045"/>
    <xdr:sp macro="" textlink="">
      <xdr:nvSpPr>
        <xdr:cNvPr id="633" name="テキスト ボックス 632"/>
        <xdr:cNvSpPr txBox="1"/>
      </xdr:nvSpPr>
      <xdr:spPr>
        <a:xfrm>
          <a:off x="15214111" y="124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65,694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4445</xdr:rowOff>
    </xdr:from>
    <xdr:to>
      <xdr:col>21</xdr:col>
      <xdr:colOff>212725</xdr:colOff>
      <xdr:row>74</xdr:row>
      <xdr:rowOff>106045</xdr:rowOff>
    </xdr:to>
    <xdr:sp macro="" textlink="">
      <xdr:nvSpPr>
        <xdr:cNvPr id="634" name="円/楕円 633"/>
        <xdr:cNvSpPr/>
      </xdr:nvSpPr>
      <xdr:spPr>
        <a:xfrm>
          <a:off x="14541500" y="1269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122572</xdr:rowOff>
    </xdr:from>
    <xdr:ext cx="534377" cy="259045"/>
    <xdr:sp macro="" textlink="">
      <xdr:nvSpPr>
        <xdr:cNvPr id="635" name="テキスト ボックス 634"/>
        <xdr:cNvSpPr txBox="1"/>
      </xdr:nvSpPr>
      <xdr:spPr>
        <a:xfrm>
          <a:off x="14325111" y="124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13615</xdr:rowOff>
    </xdr:from>
    <xdr:to>
      <xdr:col>20</xdr:col>
      <xdr:colOff>9525</xdr:colOff>
      <xdr:row>74</xdr:row>
      <xdr:rowOff>115215</xdr:rowOff>
    </xdr:to>
    <xdr:sp macro="" textlink="">
      <xdr:nvSpPr>
        <xdr:cNvPr id="636" name="円/楕円 635"/>
        <xdr:cNvSpPr/>
      </xdr:nvSpPr>
      <xdr:spPr>
        <a:xfrm>
          <a:off x="13652500" y="127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131742</xdr:rowOff>
    </xdr:from>
    <xdr:ext cx="534377" cy="259045"/>
    <xdr:sp macro="" textlink="">
      <xdr:nvSpPr>
        <xdr:cNvPr id="637" name="テキスト ボックス 636"/>
        <xdr:cNvSpPr txBox="1"/>
      </xdr:nvSpPr>
      <xdr:spPr>
        <a:xfrm>
          <a:off x="13436111" y="1247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65,928</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89256</xdr:rowOff>
    </xdr:from>
    <xdr:to>
      <xdr:col>18</xdr:col>
      <xdr:colOff>492125</xdr:colOff>
      <xdr:row>74</xdr:row>
      <xdr:rowOff>19406</xdr:rowOff>
    </xdr:to>
    <xdr:sp macro="" textlink="">
      <xdr:nvSpPr>
        <xdr:cNvPr id="638" name="円/楕円 637"/>
        <xdr:cNvSpPr/>
      </xdr:nvSpPr>
      <xdr:spPr>
        <a:xfrm>
          <a:off x="12763500" y="1260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35933</xdr:rowOff>
    </xdr:from>
    <xdr:ext cx="534377" cy="259045"/>
    <xdr:sp macro="" textlink="">
      <xdr:nvSpPr>
        <xdr:cNvPr id="639" name="テキスト ボックス 638"/>
        <xdr:cNvSpPr txBox="1"/>
      </xdr:nvSpPr>
      <xdr:spPr>
        <a:xfrm>
          <a:off x="12547111" y="1238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5" name="テキスト ボックス 65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7" name="テキスト ボックス 65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3" name="直線コネクタ 662"/>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4"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5" name="直線コネクタ 664"/>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6"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7" name="直線コネクタ 666"/>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114452</xdr:rowOff>
    </xdr:from>
    <xdr:to>
      <xdr:col>23</xdr:col>
      <xdr:colOff>517525</xdr:colOff>
      <xdr:row>97</xdr:row>
      <xdr:rowOff>55118</xdr:rowOff>
    </xdr:to>
    <xdr:cxnSp macro="">
      <xdr:nvCxnSpPr>
        <xdr:cNvPr id="668" name="直線コネクタ 667"/>
        <xdr:cNvCxnSpPr/>
      </xdr:nvCxnSpPr>
      <xdr:spPr>
        <a:xfrm>
          <a:off x="15481300" y="16573652"/>
          <a:ext cx="838200" cy="1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120769</xdr:rowOff>
    </xdr:from>
    <xdr:ext cx="534377" cy="259045"/>
    <xdr:sp macro="" textlink="">
      <xdr:nvSpPr>
        <xdr:cNvPr id="669" name="積立金平均値テキスト"/>
        <xdr:cNvSpPr txBox="1"/>
      </xdr:nvSpPr>
      <xdr:spPr>
        <a:xfrm>
          <a:off x="16370300" y="1675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70" name="フローチャート : 判断 669"/>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101016</xdr:rowOff>
    </xdr:from>
    <xdr:to>
      <xdr:col>22</xdr:col>
      <xdr:colOff>365125</xdr:colOff>
      <xdr:row>96</xdr:row>
      <xdr:rowOff>114452</xdr:rowOff>
    </xdr:to>
    <xdr:cxnSp macro="">
      <xdr:nvCxnSpPr>
        <xdr:cNvPr id="671" name="直線コネクタ 670"/>
        <xdr:cNvCxnSpPr/>
      </xdr:nvCxnSpPr>
      <xdr:spPr>
        <a:xfrm>
          <a:off x="14592300" y="16560216"/>
          <a:ext cx="889000" cy="1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2" name="フローチャート : 判断 671"/>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143578</xdr:rowOff>
    </xdr:from>
    <xdr:ext cx="534377" cy="259045"/>
    <xdr:sp macro="" textlink="">
      <xdr:nvSpPr>
        <xdr:cNvPr id="673" name="テキスト ボックス 672"/>
        <xdr:cNvSpPr txBox="1"/>
      </xdr:nvSpPr>
      <xdr:spPr>
        <a:xfrm>
          <a:off x="15214111" y="167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101016</xdr:rowOff>
    </xdr:from>
    <xdr:to>
      <xdr:col>21</xdr:col>
      <xdr:colOff>161925</xdr:colOff>
      <xdr:row>96</xdr:row>
      <xdr:rowOff>168681</xdr:rowOff>
    </xdr:to>
    <xdr:cxnSp macro="">
      <xdr:nvCxnSpPr>
        <xdr:cNvPr id="674" name="直線コネクタ 673"/>
        <xdr:cNvCxnSpPr/>
      </xdr:nvCxnSpPr>
      <xdr:spPr>
        <a:xfrm flipV="1">
          <a:off x="13703300" y="16560216"/>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5" name="フローチャート : 判断 674"/>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38383</xdr:rowOff>
    </xdr:from>
    <xdr:ext cx="534377" cy="259045"/>
    <xdr:sp macro="" textlink="">
      <xdr:nvSpPr>
        <xdr:cNvPr id="676" name="テキスト ボックス 675"/>
        <xdr:cNvSpPr txBox="1"/>
      </xdr:nvSpPr>
      <xdr:spPr>
        <a:xfrm>
          <a:off x="14325111" y="16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168681</xdr:rowOff>
    </xdr:from>
    <xdr:to>
      <xdr:col>19</xdr:col>
      <xdr:colOff>644525</xdr:colOff>
      <xdr:row>97</xdr:row>
      <xdr:rowOff>74307</xdr:rowOff>
    </xdr:to>
    <xdr:cxnSp macro="">
      <xdr:nvCxnSpPr>
        <xdr:cNvPr id="677" name="直線コネクタ 676"/>
        <xdr:cNvCxnSpPr/>
      </xdr:nvCxnSpPr>
      <xdr:spPr>
        <a:xfrm flipV="1">
          <a:off x="12814300" y="16627881"/>
          <a:ext cx="889000" cy="7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8" name="フローチャート : 判断 677"/>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5821</xdr:rowOff>
    </xdr:from>
    <xdr:ext cx="534377" cy="259045"/>
    <xdr:sp macro="" textlink="">
      <xdr:nvSpPr>
        <xdr:cNvPr id="679" name="テキスト ボックス 678"/>
        <xdr:cNvSpPr txBox="1"/>
      </xdr:nvSpPr>
      <xdr:spPr>
        <a:xfrm>
          <a:off x="13436111" y="168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80" name="フローチャート : 判断 679"/>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81" name="テキスト ボックス 680"/>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4318</xdr:rowOff>
    </xdr:from>
    <xdr:to>
      <xdr:col>23</xdr:col>
      <xdr:colOff>568325</xdr:colOff>
      <xdr:row>97</xdr:row>
      <xdr:rowOff>105918</xdr:rowOff>
    </xdr:to>
    <xdr:sp macro="" textlink="">
      <xdr:nvSpPr>
        <xdr:cNvPr id="687" name="円/楕円 686"/>
        <xdr:cNvSpPr/>
      </xdr:nvSpPr>
      <xdr:spPr>
        <a:xfrm>
          <a:off x="16268700" y="1663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27195</xdr:rowOff>
    </xdr:from>
    <xdr:ext cx="534377" cy="259045"/>
    <xdr:sp macro="" textlink="">
      <xdr:nvSpPr>
        <xdr:cNvPr id="688" name="積立金該当値テキスト"/>
        <xdr:cNvSpPr txBox="1"/>
      </xdr:nvSpPr>
      <xdr:spPr>
        <a:xfrm>
          <a:off x="16370300" y="164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26,160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63652</xdr:rowOff>
    </xdr:from>
    <xdr:to>
      <xdr:col>22</xdr:col>
      <xdr:colOff>415925</xdr:colOff>
      <xdr:row>96</xdr:row>
      <xdr:rowOff>165252</xdr:rowOff>
    </xdr:to>
    <xdr:sp macro="" textlink="">
      <xdr:nvSpPr>
        <xdr:cNvPr id="689" name="円/楕円 688"/>
        <xdr:cNvSpPr/>
      </xdr:nvSpPr>
      <xdr:spPr>
        <a:xfrm>
          <a:off x="15430500" y="1652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10329</xdr:rowOff>
    </xdr:from>
    <xdr:ext cx="534377" cy="259045"/>
    <xdr:sp macro="" textlink="">
      <xdr:nvSpPr>
        <xdr:cNvPr id="690" name="テキスト ボックス 689"/>
        <xdr:cNvSpPr txBox="1"/>
      </xdr:nvSpPr>
      <xdr:spPr>
        <a:xfrm>
          <a:off x="15214111" y="1629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50216</xdr:rowOff>
    </xdr:from>
    <xdr:to>
      <xdr:col>21</xdr:col>
      <xdr:colOff>212725</xdr:colOff>
      <xdr:row>96</xdr:row>
      <xdr:rowOff>151816</xdr:rowOff>
    </xdr:to>
    <xdr:sp macro="" textlink="">
      <xdr:nvSpPr>
        <xdr:cNvPr id="691" name="円/楕円 690"/>
        <xdr:cNvSpPr/>
      </xdr:nvSpPr>
      <xdr:spPr>
        <a:xfrm>
          <a:off x="14541500" y="1650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168343</xdr:rowOff>
    </xdr:from>
    <xdr:ext cx="534377" cy="259045"/>
    <xdr:sp macro="" textlink="">
      <xdr:nvSpPr>
        <xdr:cNvPr id="692" name="テキスト ボックス 691"/>
        <xdr:cNvSpPr txBox="1"/>
      </xdr:nvSpPr>
      <xdr:spPr>
        <a:xfrm>
          <a:off x="14325111" y="1628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117881</xdr:rowOff>
    </xdr:from>
    <xdr:to>
      <xdr:col>20</xdr:col>
      <xdr:colOff>9525</xdr:colOff>
      <xdr:row>97</xdr:row>
      <xdr:rowOff>48031</xdr:rowOff>
    </xdr:to>
    <xdr:sp macro="" textlink="">
      <xdr:nvSpPr>
        <xdr:cNvPr id="693" name="円/楕円 692"/>
        <xdr:cNvSpPr/>
      </xdr:nvSpPr>
      <xdr:spPr>
        <a:xfrm>
          <a:off x="13652500" y="165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64558</xdr:rowOff>
    </xdr:from>
    <xdr:ext cx="534377" cy="259045"/>
    <xdr:sp macro="" textlink="">
      <xdr:nvSpPr>
        <xdr:cNvPr id="694" name="テキスト ボックス 693"/>
        <xdr:cNvSpPr txBox="1"/>
      </xdr:nvSpPr>
      <xdr:spPr>
        <a:xfrm>
          <a:off x="13436111" y="1635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23507</xdr:rowOff>
    </xdr:from>
    <xdr:to>
      <xdr:col>18</xdr:col>
      <xdr:colOff>492125</xdr:colOff>
      <xdr:row>97</xdr:row>
      <xdr:rowOff>125107</xdr:rowOff>
    </xdr:to>
    <xdr:sp macro="" textlink="">
      <xdr:nvSpPr>
        <xdr:cNvPr id="695" name="円/楕円 694"/>
        <xdr:cNvSpPr/>
      </xdr:nvSpPr>
      <xdr:spPr>
        <a:xfrm>
          <a:off x="12763500" y="1665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116234</xdr:rowOff>
    </xdr:from>
    <xdr:ext cx="534377" cy="259045"/>
    <xdr:sp macro="" textlink="">
      <xdr:nvSpPr>
        <xdr:cNvPr id="696" name="テキスト ボックス 695"/>
        <xdr:cNvSpPr txBox="1"/>
      </xdr:nvSpPr>
      <xdr:spPr>
        <a:xfrm>
          <a:off x="12547111" y="167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0" name="テキスト ボックス 70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2" name="テキスト ボックス 71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4" name="テキスト ボックス 71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20" name="直線コネクタ 719"/>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3"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4" name="直線コネクタ 723"/>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6"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7" name="フローチャート : 判断 726"/>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40386</xdr:rowOff>
    </xdr:from>
    <xdr:to>
      <xdr:col>31</xdr:col>
      <xdr:colOff>34925</xdr:colOff>
      <xdr:row>39</xdr:row>
      <xdr:rowOff>44450</xdr:rowOff>
    </xdr:to>
    <xdr:cxnSp macro="">
      <xdr:nvCxnSpPr>
        <xdr:cNvPr id="728" name="直線コネクタ 727"/>
        <xdr:cNvCxnSpPr/>
      </xdr:nvCxnSpPr>
      <xdr:spPr>
        <a:xfrm>
          <a:off x="20434300" y="6212586"/>
          <a:ext cx="889000" cy="51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9" name="フローチャート : 判断 728"/>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30" name="テキスト ボックス 729"/>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40386</xdr:rowOff>
    </xdr:from>
    <xdr:to>
      <xdr:col>29</xdr:col>
      <xdr:colOff>517525</xdr:colOff>
      <xdr:row>37</xdr:row>
      <xdr:rowOff>88519</xdr:rowOff>
    </xdr:to>
    <xdr:cxnSp macro="">
      <xdr:nvCxnSpPr>
        <xdr:cNvPr id="731" name="直線コネクタ 730"/>
        <xdr:cNvCxnSpPr/>
      </xdr:nvCxnSpPr>
      <xdr:spPr>
        <a:xfrm flipV="1">
          <a:off x="19545300" y="6212586"/>
          <a:ext cx="889000" cy="2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2" name="フローチャート : 判断 731"/>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99712</xdr:rowOff>
    </xdr:from>
    <xdr:ext cx="469744" cy="259045"/>
    <xdr:sp macro="" textlink="">
      <xdr:nvSpPr>
        <xdr:cNvPr id="733" name="テキスト ボックス 732"/>
        <xdr:cNvSpPr txBox="1"/>
      </xdr:nvSpPr>
      <xdr:spPr>
        <a:xfrm>
          <a:off x="20199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88519</xdr:rowOff>
    </xdr:from>
    <xdr:to>
      <xdr:col>28</xdr:col>
      <xdr:colOff>314325</xdr:colOff>
      <xdr:row>38</xdr:row>
      <xdr:rowOff>65151</xdr:rowOff>
    </xdr:to>
    <xdr:cxnSp macro="">
      <xdr:nvCxnSpPr>
        <xdr:cNvPr id="734" name="直線コネクタ 733"/>
        <xdr:cNvCxnSpPr/>
      </xdr:nvCxnSpPr>
      <xdr:spPr>
        <a:xfrm flipV="1">
          <a:off x="18656300" y="6432169"/>
          <a:ext cx="889000" cy="1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5" name="フローチャート : 判断 734"/>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43832</xdr:rowOff>
    </xdr:from>
    <xdr:ext cx="469744" cy="259045"/>
    <xdr:sp macro="" textlink="">
      <xdr:nvSpPr>
        <xdr:cNvPr id="736" name="テキスト ボックス 735"/>
        <xdr:cNvSpPr txBox="1"/>
      </xdr:nvSpPr>
      <xdr:spPr>
        <a:xfrm>
          <a:off x="19310427"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7" name="フローチャート : 判断 736"/>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8" name="テキスト ボックス 737"/>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161036</xdr:rowOff>
    </xdr:from>
    <xdr:to>
      <xdr:col>29</xdr:col>
      <xdr:colOff>568325</xdr:colOff>
      <xdr:row>36</xdr:row>
      <xdr:rowOff>91186</xdr:rowOff>
    </xdr:to>
    <xdr:sp macro="" textlink="">
      <xdr:nvSpPr>
        <xdr:cNvPr id="748" name="円/楕円 747"/>
        <xdr:cNvSpPr/>
      </xdr:nvSpPr>
      <xdr:spPr>
        <a:xfrm>
          <a:off x="20383500" y="616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107713</xdr:rowOff>
    </xdr:from>
    <xdr:ext cx="469744" cy="259045"/>
    <xdr:sp macro="" textlink="">
      <xdr:nvSpPr>
        <xdr:cNvPr id="749" name="テキスト ボックス 748"/>
        <xdr:cNvSpPr txBox="1"/>
      </xdr:nvSpPr>
      <xdr:spPr>
        <a:xfrm>
          <a:off x="20199427" y="59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37719</xdr:rowOff>
    </xdr:from>
    <xdr:to>
      <xdr:col>28</xdr:col>
      <xdr:colOff>365125</xdr:colOff>
      <xdr:row>37</xdr:row>
      <xdr:rowOff>139319</xdr:rowOff>
    </xdr:to>
    <xdr:sp macro="" textlink="">
      <xdr:nvSpPr>
        <xdr:cNvPr id="750" name="円/楕円 749"/>
        <xdr:cNvSpPr/>
      </xdr:nvSpPr>
      <xdr:spPr>
        <a:xfrm>
          <a:off x="19494500" y="63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155846</xdr:rowOff>
    </xdr:from>
    <xdr:ext cx="469744" cy="259045"/>
    <xdr:sp macro="" textlink="">
      <xdr:nvSpPr>
        <xdr:cNvPr id="751" name="テキスト ボックス 750"/>
        <xdr:cNvSpPr txBox="1"/>
      </xdr:nvSpPr>
      <xdr:spPr>
        <a:xfrm>
          <a:off x="19310427" y="615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14351</xdr:rowOff>
    </xdr:from>
    <xdr:to>
      <xdr:col>27</xdr:col>
      <xdr:colOff>161925</xdr:colOff>
      <xdr:row>38</xdr:row>
      <xdr:rowOff>115951</xdr:rowOff>
    </xdr:to>
    <xdr:sp macro="" textlink="">
      <xdr:nvSpPr>
        <xdr:cNvPr id="752" name="円/楕円 751"/>
        <xdr:cNvSpPr/>
      </xdr:nvSpPr>
      <xdr:spPr>
        <a:xfrm>
          <a:off x="18605500" y="652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107078</xdr:rowOff>
    </xdr:from>
    <xdr:ext cx="469744" cy="259045"/>
    <xdr:sp macro="" textlink="">
      <xdr:nvSpPr>
        <xdr:cNvPr id="753" name="テキスト ボックス 752"/>
        <xdr:cNvSpPr txBox="1"/>
      </xdr:nvSpPr>
      <xdr:spPr>
        <a:xfrm>
          <a:off x="18421427" y="662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4" name="直線コネクタ 76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5" name="テキスト ボックス 76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6" name="直線コネクタ 76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7" name="テキスト ボックス 76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9" name="テキスト ボックス 76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0" name="直線コネクタ 76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1" name="テキスト ボックス 77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2" name="直線コネクタ 77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3" name="テキスト ボックス 77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7" name="直線コネクタ 776"/>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9" name="直線コネクタ 77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80"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81" name="直線コネクタ 780"/>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43383</xdr:rowOff>
    </xdr:from>
    <xdr:to>
      <xdr:col>32</xdr:col>
      <xdr:colOff>187325</xdr:colOff>
      <xdr:row>59</xdr:row>
      <xdr:rowOff>43383</xdr:rowOff>
    </xdr:to>
    <xdr:cxnSp macro="">
      <xdr:nvCxnSpPr>
        <xdr:cNvPr id="782" name="直線コネクタ 781"/>
        <xdr:cNvCxnSpPr/>
      </xdr:nvCxnSpPr>
      <xdr:spPr>
        <a:xfrm>
          <a:off x="21323300" y="101589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3"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4" name="フローチャート : 判断 783"/>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43002</xdr:rowOff>
    </xdr:from>
    <xdr:to>
      <xdr:col>31</xdr:col>
      <xdr:colOff>34925</xdr:colOff>
      <xdr:row>59</xdr:row>
      <xdr:rowOff>43383</xdr:rowOff>
    </xdr:to>
    <xdr:cxnSp macro="">
      <xdr:nvCxnSpPr>
        <xdr:cNvPr id="785" name="直線コネクタ 784"/>
        <xdr:cNvCxnSpPr/>
      </xdr:nvCxnSpPr>
      <xdr:spPr>
        <a:xfrm>
          <a:off x="20434300" y="1015855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6" name="フローチャート : 判断 785"/>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7" name="テキスト ボックス 786"/>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43002</xdr:rowOff>
    </xdr:from>
    <xdr:to>
      <xdr:col>29</xdr:col>
      <xdr:colOff>517525</xdr:colOff>
      <xdr:row>59</xdr:row>
      <xdr:rowOff>44031</xdr:rowOff>
    </xdr:to>
    <xdr:cxnSp macro="">
      <xdr:nvCxnSpPr>
        <xdr:cNvPr id="788" name="直線コネクタ 787"/>
        <xdr:cNvCxnSpPr/>
      </xdr:nvCxnSpPr>
      <xdr:spPr>
        <a:xfrm flipV="1">
          <a:off x="19545300" y="10158552"/>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9" name="フローチャート : 判断 788"/>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90" name="テキスト ボックス 789"/>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43345</xdr:rowOff>
    </xdr:from>
    <xdr:to>
      <xdr:col>28</xdr:col>
      <xdr:colOff>314325</xdr:colOff>
      <xdr:row>59</xdr:row>
      <xdr:rowOff>44031</xdr:rowOff>
    </xdr:to>
    <xdr:cxnSp macro="">
      <xdr:nvCxnSpPr>
        <xdr:cNvPr id="791" name="直線コネクタ 790"/>
        <xdr:cNvCxnSpPr/>
      </xdr:nvCxnSpPr>
      <xdr:spPr>
        <a:xfrm>
          <a:off x="18656300" y="1015889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2" name="フローチャート : 判断 791"/>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3" name="テキスト ボックス 792"/>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4" name="フローチャート : 判断 793"/>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5" name="テキスト ボックス 794"/>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164033</xdr:rowOff>
    </xdr:from>
    <xdr:to>
      <xdr:col>32</xdr:col>
      <xdr:colOff>238125</xdr:colOff>
      <xdr:row>59</xdr:row>
      <xdr:rowOff>94183</xdr:rowOff>
    </xdr:to>
    <xdr:sp macro="" textlink="">
      <xdr:nvSpPr>
        <xdr:cNvPr id="801" name="円/楕円 800"/>
        <xdr:cNvSpPr/>
      </xdr:nvSpPr>
      <xdr:spPr>
        <a:xfrm>
          <a:off x="221107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78960</xdr:rowOff>
    </xdr:from>
    <xdr:ext cx="313932" cy="259045"/>
    <xdr:sp macro="" textlink="">
      <xdr:nvSpPr>
        <xdr:cNvPr id="802" name="貸付金該当値テキスト"/>
        <xdr:cNvSpPr txBox="1"/>
      </xdr:nvSpPr>
      <xdr:spPr>
        <a:xfrm>
          <a:off x="22212300" y="10023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164033</xdr:rowOff>
    </xdr:from>
    <xdr:to>
      <xdr:col>31</xdr:col>
      <xdr:colOff>85725</xdr:colOff>
      <xdr:row>59</xdr:row>
      <xdr:rowOff>94183</xdr:rowOff>
    </xdr:to>
    <xdr:sp macro="" textlink="">
      <xdr:nvSpPr>
        <xdr:cNvPr id="803" name="円/楕円 802"/>
        <xdr:cNvSpPr/>
      </xdr:nvSpPr>
      <xdr:spPr>
        <a:xfrm>
          <a:off x="21272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85310</xdr:rowOff>
    </xdr:from>
    <xdr:ext cx="313932" cy="259045"/>
    <xdr:sp macro="" textlink="">
      <xdr:nvSpPr>
        <xdr:cNvPr id="804" name="テキスト ボックス 803"/>
        <xdr:cNvSpPr txBox="1"/>
      </xdr:nvSpPr>
      <xdr:spPr>
        <a:xfrm>
          <a:off x="21166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163652</xdr:rowOff>
    </xdr:from>
    <xdr:to>
      <xdr:col>29</xdr:col>
      <xdr:colOff>568325</xdr:colOff>
      <xdr:row>59</xdr:row>
      <xdr:rowOff>93802</xdr:rowOff>
    </xdr:to>
    <xdr:sp macro="" textlink="">
      <xdr:nvSpPr>
        <xdr:cNvPr id="805" name="円/楕円 804"/>
        <xdr:cNvSpPr/>
      </xdr:nvSpPr>
      <xdr:spPr>
        <a:xfrm>
          <a:off x="20383500" y="101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84929</xdr:rowOff>
    </xdr:from>
    <xdr:ext cx="313932" cy="259045"/>
    <xdr:sp macro="" textlink="">
      <xdr:nvSpPr>
        <xdr:cNvPr id="806" name="テキスト ボックス 805"/>
        <xdr:cNvSpPr txBox="1"/>
      </xdr:nvSpPr>
      <xdr:spPr>
        <a:xfrm>
          <a:off x="20277333" y="10200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164681</xdr:rowOff>
    </xdr:from>
    <xdr:to>
      <xdr:col>28</xdr:col>
      <xdr:colOff>365125</xdr:colOff>
      <xdr:row>59</xdr:row>
      <xdr:rowOff>94831</xdr:rowOff>
    </xdr:to>
    <xdr:sp macro="" textlink="">
      <xdr:nvSpPr>
        <xdr:cNvPr id="807" name="円/楕円 806"/>
        <xdr:cNvSpPr/>
      </xdr:nvSpPr>
      <xdr:spPr>
        <a:xfrm>
          <a:off x="19494500" y="101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85958</xdr:rowOff>
    </xdr:from>
    <xdr:ext cx="313932" cy="259045"/>
    <xdr:sp macro="" textlink="">
      <xdr:nvSpPr>
        <xdr:cNvPr id="808" name="テキスト ボックス 807"/>
        <xdr:cNvSpPr txBox="1"/>
      </xdr:nvSpPr>
      <xdr:spPr>
        <a:xfrm>
          <a:off x="19388333" y="10201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163995</xdr:rowOff>
    </xdr:from>
    <xdr:to>
      <xdr:col>27</xdr:col>
      <xdr:colOff>161925</xdr:colOff>
      <xdr:row>59</xdr:row>
      <xdr:rowOff>94145</xdr:rowOff>
    </xdr:to>
    <xdr:sp macro="" textlink="">
      <xdr:nvSpPr>
        <xdr:cNvPr id="809" name="円/楕円 808"/>
        <xdr:cNvSpPr/>
      </xdr:nvSpPr>
      <xdr:spPr>
        <a:xfrm>
          <a:off x="18605500" y="1010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85272</xdr:rowOff>
    </xdr:from>
    <xdr:ext cx="313932" cy="259045"/>
    <xdr:sp macro="" textlink="">
      <xdr:nvSpPr>
        <xdr:cNvPr id="810" name="テキスト ボックス 809"/>
        <xdr:cNvSpPr txBox="1"/>
      </xdr:nvSpPr>
      <xdr:spPr>
        <a:xfrm>
          <a:off x="18499333" y="10200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1" name="テキスト ボックス 82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3" name="テキスト ボックス 82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7" name="テキスト ボックス 82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9" name="テキスト ボックス 82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5" name="直線コネクタ 834"/>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6"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7" name="直線コネクタ 836"/>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8"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9" name="直線コネクタ 838"/>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123489</xdr:rowOff>
    </xdr:from>
    <xdr:to>
      <xdr:col>32</xdr:col>
      <xdr:colOff>187325</xdr:colOff>
      <xdr:row>75</xdr:row>
      <xdr:rowOff>98761</xdr:rowOff>
    </xdr:to>
    <xdr:cxnSp macro="">
      <xdr:nvCxnSpPr>
        <xdr:cNvPr id="840" name="直線コネクタ 839"/>
        <xdr:cNvCxnSpPr/>
      </xdr:nvCxnSpPr>
      <xdr:spPr>
        <a:xfrm>
          <a:off x="21323300" y="12810789"/>
          <a:ext cx="838200" cy="14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73156</xdr:rowOff>
    </xdr:from>
    <xdr:ext cx="534377" cy="259045"/>
    <xdr:sp macro="" textlink="">
      <xdr:nvSpPr>
        <xdr:cNvPr id="841" name="繰出金平均値テキスト"/>
        <xdr:cNvSpPr txBox="1"/>
      </xdr:nvSpPr>
      <xdr:spPr>
        <a:xfrm>
          <a:off x="22212300" y="1293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2" name="フローチャート : 判断 841"/>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123489</xdr:rowOff>
    </xdr:from>
    <xdr:to>
      <xdr:col>31</xdr:col>
      <xdr:colOff>34925</xdr:colOff>
      <xdr:row>75</xdr:row>
      <xdr:rowOff>76016</xdr:rowOff>
    </xdr:to>
    <xdr:cxnSp macro="">
      <xdr:nvCxnSpPr>
        <xdr:cNvPr id="843" name="直線コネクタ 842"/>
        <xdr:cNvCxnSpPr/>
      </xdr:nvCxnSpPr>
      <xdr:spPr>
        <a:xfrm flipV="1">
          <a:off x="20434300" y="12810789"/>
          <a:ext cx="889000" cy="12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4" name="フローチャート : 判断 843"/>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45" name="テキスト ボックス 844"/>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76016</xdr:rowOff>
    </xdr:from>
    <xdr:to>
      <xdr:col>29</xdr:col>
      <xdr:colOff>517525</xdr:colOff>
      <xdr:row>75</xdr:row>
      <xdr:rowOff>82188</xdr:rowOff>
    </xdr:to>
    <xdr:cxnSp macro="">
      <xdr:nvCxnSpPr>
        <xdr:cNvPr id="846" name="直線コネクタ 845"/>
        <xdr:cNvCxnSpPr/>
      </xdr:nvCxnSpPr>
      <xdr:spPr>
        <a:xfrm flipV="1">
          <a:off x="19545300" y="12934766"/>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7" name="フローチャート : 判断 846"/>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8" name="テキスト ボックス 847"/>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82188</xdr:rowOff>
    </xdr:from>
    <xdr:to>
      <xdr:col>28</xdr:col>
      <xdr:colOff>314325</xdr:colOff>
      <xdr:row>75</xdr:row>
      <xdr:rowOff>108458</xdr:rowOff>
    </xdr:to>
    <xdr:cxnSp macro="">
      <xdr:nvCxnSpPr>
        <xdr:cNvPr id="849" name="直線コネクタ 848"/>
        <xdr:cNvCxnSpPr/>
      </xdr:nvCxnSpPr>
      <xdr:spPr>
        <a:xfrm flipV="1">
          <a:off x="18656300" y="12940938"/>
          <a:ext cx="889000" cy="2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0" name="フローチャート : 判断 849"/>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51" name="テキスト ボックス 850"/>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2" name="フローチャート : 判断 851"/>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3" name="テキスト ボックス 852"/>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47961</xdr:rowOff>
    </xdr:from>
    <xdr:to>
      <xdr:col>32</xdr:col>
      <xdr:colOff>238125</xdr:colOff>
      <xdr:row>75</xdr:row>
      <xdr:rowOff>149561</xdr:rowOff>
    </xdr:to>
    <xdr:sp macro="" textlink="">
      <xdr:nvSpPr>
        <xdr:cNvPr id="859" name="円/楕円 858"/>
        <xdr:cNvSpPr/>
      </xdr:nvSpPr>
      <xdr:spPr>
        <a:xfrm>
          <a:off x="22110700" y="1290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70838</xdr:rowOff>
    </xdr:from>
    <xdr:ext cx="534377" cy="259045"/>
    <xdr:sp macro="" textlink="">
      <xdr:nvSpPr>
        <xdr:cNvPr id="860" name="繰出金該当値テキスト"/>
        <xdr:cNvSpPr txBox="1"/>
      </xdr:nvSpPr>
      <xdr:spPr>
        <a:xfrm>
          <a:off x="22212300" y="1275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53,149</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72689</xdr:rowOff>
    </xdr:from>
    <xdr:to>
      <xdr:col>31</xdr:col>
      <xdr:colOff>85725</xdr:colOff>
      <xdr:row>75</xdr:row>
      <xdr:rowOff>2839</xdr:rowOff>
    </xdr:to>
    <xdr:sp macro="" textlink="">
      <xdr:nvSpPr>
        <xdr:cNvPr id="861" name="円/楕円 860"/>
        <xdr:cNvSpPr/>
      </xdr:nvSpPr>
      <xdr:spPr>
        <a:xfrm>
          <a:off x="21272500" y="1275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19366</xdr:rowOff>
    </xdr:from>
    <xdr:ext cx="534377" cy="259045"/>
    <xdr:sp macro="" textlink="">
      <xdr:nvSpPr>
        <xdr:cNvPr id="862" name="テキスト ボックス 861"/>
        <xdr:cNvSpPr txBox="1"/>
      </xdr:nvSpPr>
      <xdr:spPr>
        <a:xfrm>
          <a:off x="21056111" y="1253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60,851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25216</xdr:rowOff>
    </xdr:from>
    <xdr:to>
      <xdr:col>29</xdr:col>
      <xdr:colOff>568325</xdr:colOff>
      <xdr:row>75</xdr:row>
      <xdr:rowOff>126816</xdr:rowOff>
    </xdr:to>
    <xdr:sp macro="" textlink="">
      <xdr:nvSpPr>
        <xdr:cNvPr id="863" name="円/楕円 862"/>
        <xdr:cNvSpPr/>
      </xdr:nvSpPr>
      <xdr:spPr>
        <a:xfrm>
          <a:off x="20383500" y="128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143343</xdr:rowOff>
    </xdr:from>
    <xdr:ext cx="534377" cy="259045"/>
    <xdr:sp macro="" textlink="">
      <xdr:nvSpPr>
        <xdr:cNvPr id="864" name="テキスト ボックス 863"/>
        <xdr:cNvSpPr txBox="1"/>
      </xdr:nvSpPr>
      <xdr:spPr>
        <a:xfrm>
          <a:off x="20167111" y="1265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31388</xdr:rowOff>
    </xdr:from>
    <xdr:to>
      <xdr:col>28</xdr:col>
      <xdr:colOff>365125</xdr:colOff>
      <xdr:row>75</xdr:row>
      <xdr:rowOff>132988</xdr:rowOff>
    </xdr:to>
    <xdr:sp macro="" textlink="">
      <xdr:nvSpPr>
        <xdr:cNvPr id="865" name="円/楕円 864"/>
        <xdr:cNvSpPr/>
      </xdr:nvSpPr>
      <xdr:spPr>
        <a:xfrm>
          <a:off x="19494500" y="1289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149515</xdr:rowOff>
    </xdr:from>
    <xdr:ext cx="534377" cy="259045"/>
    <xdr:sp macro="" textlink="">
      <xdr:nvSpPr>
        <xdr:cNvPr id="866" name="テキスト ボックス 865"/>
        <xdr:cNvSpPr txBox="1"/>
      </xdr:nvSpPr>
      <xdr:spPr>
        <a:xfrm>
          <a:off x="19278111" y="1266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54,019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57658</xdr:rowOff>
    </xdr:from>
    <xdr:to>
      <xdr:col>27</xdr:col>
      <xdr:colOff>161925</xdr:colOff>
      <xdr:row>75</xdr:row>
      <xdr:rowOff>159258</xdr:rowOff>
    </xdr:to>
    <xdr:sp macro="" textlink="">
      <xdr:nvSpPr>
        <xdr:cNvPr id="867" name="円/楕円 866"/>
        <xdr:cNvSpPr/>
      </xdr:nvSpPr>
      <xdr:spPr>
        <a:xfrm>
          <a:off x="18605500" y="1291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4335</xdr:rowOff>
    </xdr:from>
    <xdr:ext cx="534377" cy="259045"/>
    <xdr:sp macro="" textlink="">
      <xdr:nvSpPr>
        <xdr:cNvPr id="868" name="テキスト ボックス 867"/>
        <xdr:cNvSpPr txBox="1"/>
      </xdr:nvSpPr>
      <xdr:spPr>
        <a:xfrm>
          <a:off x="18389111" y="1269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歳出を性質別にした全</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項目の内、</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項目が類似団体平均を上回っており、その中でも人件費、扶助費、普通建設事業費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突出した状況となっている。人件費については、過年度においても合併に伴う人員増による要因で類似団体を大きく上回っているが、定員適正化計画推進の効果により近年は減少傾向となっている。</a:t>
          </a:r>
          <a:r>
            <a:rPr kumimoji="1" lang="ja-JP" altLang="en-US" sz="1100">
              <a:solidFill>
                <a:schemeClr val="dk1"/>
              </a:solidFill>
              <a:effectLst/>
              <a:latin typeface="+mn-lt"/>
              <a:ea typeface="+mn-ea"/>
              <a:cs typeface="+mn-cs"/>
            </a:rPr>
            <a:t>しかしながら平成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年度現在においても住民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人あたりのコストは</a:t>
          </a:r>
          <a:r>
            <a:rPr kumimoji="1" lang="en-US" altLang="ja-JP" sz="1100">
              <a:solidFill>
                <a:schemeClr val="dk1"/>
              </a:solidFill>
              <a:effectLst/>
              <a:latin typeface="+mn-lt"/>
              <a:ea typeface="+mn-ea"/>
              <a:cs typeface="+mn-cs"/>
            </a:rPr>
            <a:t>106,658</a:t>
          </a:r>
          <a:r>
            <a:rPr kumimoji="1" lang="ja-JP" altLang="ja-JP" sz="1100">
              <a:solidFill>
                <a:schemeClr val="dk1"/>
              </a:solidFill>
              <a:effectLst/>
              <a:latin typeface="+mn-lt"/>
              <a:ea typeface="+mn-ea"/>
              <a:cs typeface="+mn-cs"/>
            </a:rPr>
            <a:t>円であり依然として類似団体平均を大きく上回っている事から、引き続き適正化の推進を図っていく。扶助費については、平成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106,441</a:t>
          </a:r>
          <a:r>
            <a:rPr kumimoji="1" lang="ja-JP" altLang="ja-JP" sz="1100">
              <a:solidFill>
                <a:schemeClr val="dk1"/>
              </a:solidFill>
              <a:effectLst/>
              <a:latin typeface="+mn-lt"/>
              <a:ea typeface="+mn-ea"/>
              <a:cs typeface="+mn-cs"/>
            </a:rPr>
            <a:t>円であったコストが年々増加し、平成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140,710</a:t>
          </a:r>
          <a:r>
            <a:rPr kumimoji="1" lang="ja-JP" altLang="ja-JP" sz="1100">
              <a:solidFill>
                <a:schemeClr val="dk1"/>
              </a:solidFill>
              <a:effectLst/>
              <a:latin typeface="+mn-lt"/>
              <a:ea typeface="+mn-ea"/>
              <a:cs typeface="+mn-cs"/>
            </a:rPr>
            <a:t>円という状況となっている。扶助費は当市の歳出でも大きなウェイトを占める状況にある事を踏まえ、継続して給付適正化への取り組みに努めていく。更新整備に係る普通建設事業費については、道路改良費、市営住宅更新費等を背景とし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123,075</a:t>
          </a:r>
          <a:r>
            <a:rPr kumimoji="1" lang="ja-JP" altLang="ja-JP" sz="1100">
              <a:solidFill>
                <a:schemeClr val="dk1"/>
              </a:solidFill>
              <a:effectLst/>
              <a:latin typeface="+mn-lt"/>
              <a:ea typeface="+mn-ea"/>
              <a:cs typeface="+mn-cs"/>
            </a:rPr>
            <a:t>円のコストとなり類似団体内でも突出する状況となっている。今後において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合併特例債を活用した</a:t>
          </a:r>
          <a:r>
            <a:rPr kumimoji="1" lang="ja-JP" altLang="en-US" sz="1100">
              <a:solidFill>
                <a:schemeClr val="dk1"/>
              </a:solidFill>
              <a:effectLst/>
              <a:latin typeface="+mn-lt"/>
              <a:ea typeface="+mn-ea"/>
              <a:cs typeface="+mn-cs"/>
            </a:rPr>
            <a:t>新規整備の</a:t>
          </a:r>
          <a:r>
            <a:rPr kumimoji="1" lang="ja-JP" altLang="ja-JP" sz="1100">
              <a:solidFill>
                <a:schemeClr val="dk1"/>
              </a:solidFill>
              <a:effectLst/>
              <a:latin typeface="+mn-lt"/>
              <a:ea typeface="+mn-ea"/>
              <a:cs typeface="+mn-cs"/>
            </a:rPr>
            <a:t>大型事業が見込まれる事から、他の事業等と調整を図りながら</a:t>
          </a:r>
          <a:r>
            <a:rPr lang="ja-JP" altLang="ja-JP" sz="1100" b="0" i="0" baseline="0">
              <a:solidFill>
                <a:schemeClr val="dk1"/>
              </a:solidFill>
              <a:effectLst/>
              <a:latin typeface="+mn-lt"/>
              <a:ea typeface="+mn-ea"/>
              <a:cs typeface="+mn-cs"/>
            </a:rPr>
            <a:t>、健全な財政運営に努める。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沖縄県宮古島市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54,340
54,083
204.20
41,554,684
39,151,117
2,074,389
19,565,742
36,710,847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111811</xdr:rowOff>
    </xdr:from>
    <xdr:to>
      <xdr:col>6</xdr:col>
      <xdr:colOff>511175</xdr:colOff>
      <xdr:row>32</xdr:row>
      <xdr:rowOff>7569</xdr:rowOff>
    </xdr:to>
    <xdr:cxnSp macro="">
      <xdr:nvCxnSpPr>
        <xdr:cNvPr id="59" name="直線コネクタ 58"/>
        <xdr:cNvCxnSpPr/>
      </xdr:nvCxnSpPr>
      <xdr:spPr>
        <a:xfrm>
          <a:off x="3797300" y="5255311"/>
          <a:ext cx="838200" cy="23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111811</xdr:rowOff>
    </xdr:from>
    <xdr:to>
      <xdr:col>5</xdr:col>
      <xdr:colOff>358775</xdr:colOff>
      <xdr:row>31</xdr:row>
      <xdr:rowOff>87579</xdr:rowOff>
    </xdr:to>
    <xdr:cxnSp macro="">
      <xdr:nvCxnSpPr>
        <xdr:cNvPr id="62" name="直線コネクタ 61"/>
        <xdr:cNvCxnSpPr/>
      </xdr:nvCxnSpPr>
      <xdr:spPr>
        <a:xfrm flipV="1">
          <a:off x="2908300" y="5255311"/>
          <a:ext cx="889000" cy="14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83464</xdr:rowOff>
    </xdr:from>
    <xdr:to>
      <xdr:col>4</xdr:col>
      <xdr:colOff>155575</xdr:colOff>
      <xdr:row>31</xdr:row>
      <xdr:rowOff>87579</xdr:rowOff>
    </xdr:to>
    <xdr:cxnSp macro="">
      <xdr:nvCxnSpPr>
        <xdr:cNvPr id="65" name="直線コネクタ 64"/>
        <xdr:cNvCxnSpPr/>
      </xdr:nvCxnSpPr>
      <xdr:spPr>
        <a:xfrm>
          <a:off x="2019300" y="539841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168504</xdr:rowOff>
    </xdr:from>
    <xdr:to>
      <xdr:col>2</xdr:col>
      <xdr:colOff>638175</xdr:colOff>
      <xdr:row>31</xdr:row>
      <xdr:rowOff>83464</xdr:rowOff>
    </xdr:to>
    <xdr:cxnSp macro="">
      <xdr:nvCxnSpPr>
        <xdr:cNvPr id="68" name="直線コネクタ 67"/>
        <xdr:cNvCxnSpPr/>
      </xdr:nvCxnSpPr>
      <xdr:spPr>
        <a:xfrm>
          <a:off x="1130300" y="5312004"/>
          <a:ext cx="889000" cy="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128219</xdr:rowOff>
    </xdr:from>
    <xdr:to>
      <xdr:col>6</xdr:col>
      <xdr:colOff>561975</xdr:colOff>
      <xdr:row>32</xdr:row>
      <xdr:rowOff>58369</xdr:rowOff>
    </xdr:to>
    <xdr:sp macro="" textlink="">
      <xdr:nvSpPr>
        <xdr:cNvPr id="78" name="円/楕円 77"/>
        <xdr:cNvSpPr/>
      </xdr:nvSpPr>
      <xdr:spPr>
        <a:xfrm>
          <a:off x="4584700" y="54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151096</xdr:rowOff>
    </xdr:from>
    <xdr:ext cx="469744" cy="259045"/>
    <xdr:sp macro="" textlink="">
      <xdr:nvSpPr>
        <xdr:cNvPr id="79" name="議会費該当値テキスト"/>
        <xdr:cNvSpPr txBox="1"/>
      </xdr:nvSpPr>
      <xdr:spPr>
        <a:xfrm>
          <a:off x="4686300" y="529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4,539</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61011</xdr:rowOff>
    </xdr:from>
    <xdr:to>
      <xdr:col>5</xdr:col>
      <xdr:colOff>409575</xdr:colOff>
      <xdr:row>30</xdr:row>
      <xdr:rowOff>162611</xdr:rowOff>
    </xdr:to>
    <xdr:sp macro="" textlink="">
      <xdr:nvSpPr>
        <xdr:cNvPr id="80" name="円/楕円 79"/>
        <xdr:cNvSpPr/>
      </xdr:nvSpPr>
      <xdr:spPr>
        <a:xfrm>
          <a:off x="3746500" y="520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7688</xdr:rowOff>
    </xdr:from>
    <xdr:ext cx="469744" cy="259045"/>
    <xdr:sp macro="" textlink="">
      <xdr:nvSpPr>
        <xdr:cNvPr id="81" name="テキスト ボックス 80"/>
        <xdr:cNvSpPr txBox="1"/>
      </xdr:nvSpPr>
      <xdr:spPr>
        <a:xfrm>
          <a:off x="3562427" y="497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36779</xdr:rowOff>
    </xdr:from>
    <xdr:to>
      <xdr:col>4</xdr:col>
      <xdr:colOff>206375</xdr:colOff>
      <xdr:row>31</xdr:row>
      <xdr:rowOff>138379</xdr:rowOff>
    </xdr:to>
    <xdr:sp macro="" textlink="">
      <xdr:nvSpPr>
        <xdr:cNvPr id="82" name="円/楕円 81"/>
        <xdr:cNvSpPr/>
      </xdr:nvSpPr>
      <xdr:spPr>
        <a:xfrm>
          <a:off x="2857500" y="535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154906</xdr:rowOff>
    </xdr:from>
    <xdr:ext cx="469744" cy="259045"/>
    <xdr:sp macro="" textlink="">
      <xdr:nvSpPr>
        <xdr:cNvPr id="83" name="テキスト ボックス 82"/>
        <xdr:cNvSpPr txBox="1"/>
      </xdr:nvSpPr>
      <xdr:spPr>
        <a:xfrm>
          <a:off x="2673427" y="512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32664</xdr:rowOff>
    </xdr:from>
    <xdr:to>
      <xdr:col>3</xdr:col>
      <xdr:colOff>3175</xdr:colOff>
      <xdr:row>31</xdr:row>
      <xdr:rowOff>134264</xdr:rowOff>
    </xdr:to>
    <xdr:sp macro="" textlink="">
      <xdr:nvSpPr>
        <xdr:cNvPr id="84" name="円/楕円 83"/>
        <xdr:cNvSpPr/>
      </xdr:nvSpPr>
      <xdr:spPr>
        <a:xfrm>
          <a:off x="1968500" y="53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29</xdr:row>
      <xdr:rowOff>150791</xdr:rowOff>
    </xdr:from>
    <xdr:ext cx="469744" cy="259045"/>
    <xdr:sp macro="" textlink="">
      <xdr:nvSpPr>
        <xdr:cNvPr id="85" name="テキスト ボックス 84"/>
        <xdr:cNvSpPr txBox="1"/>
      </xdr:nvSpPr>
      <xdr:spPr>
        <a:xfrm>
          <a:off x="1784427" y="512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4,748</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117704</xdr:rowOff>
    </xdr:from>
    <xdr:to>
      <xdr:col>1</xdr:col>
      <xdr:colOff>485775</xdr:colOff>
      <xdr:row>31</xdr:row>
      <xdr:rowOff>47854</xdr:rowOff>
    </xdr:to>
    <xdr:sp macro="" textlink="">
      <xdr:nvSpPr>
        <xdr:cNvPr id="86" name="円/楕円 85"/>
        <xdr:cNvSpPr/>
      </xdr:nvSpPr>
      <xdr:spPr>
        <a:xfrm>
          <a:off x="1079500" y="526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64381</xdr:rowOff>
    </xdr:from>
    <xdr:ext cx="469744" cy="259045"/>
    <xdr:sp macro="" textlink="">
      <xdr:nvSpPr>
        <xdr:cNvPr id="87" name="テキスト ボックス 86"/>
        <xdr:cNvSpPr txBox="1"/>
      </xdr:nvSpPr>
      <xdr:spPr>
        <a:xfrm>
          <a:off x="895427" y="503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74252</xdr:rowOff>
    </xdr:from>
    <xdr:to>
      <xdr:col>6</xdr:col>
      <xdr:colOff>511175</xdr:colOff>
      <xdr:row>54</xdr:row>
      <xdr:rowOff>164716</xdr:rowOff>
    </xdr:to>
    <xdr:cxnSp macro="">
      <xdr:nvCxnSpPr>
        <xdr:cNvPr id="116" name="直線コネクタ 115"/>
        <xdr:cNvCxnSpPr/>
      </xdr:nvCxnSpPr>
      <xdr:spPr>
        <a:xfrm>
          <a:off x="3797300" y="9332552"/>
          <a:ext cx="838200" cy="9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143603</xdr:rowOff>
    </xdr:from>
    <xdr:ext cx="534377" cy="259045"/>
    <xdr:sp macro="" textlink="">
      <xdr:nvSpPr>
        <xdr:cNvPr id="117" name="総務費平均値テキスト"/>
        <xdr:cNvSpPr txBox="1"/>
      </xdr:nvSpPr>
      <xdr:spPr>
        <a:xfrm>
          <a:off x="4686300" y="957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164945</xdr:rowOff>
    </xdr:from>
    <xdr:to>
      <xdr:col>5</xdr:col>
      <xdr:colOff>358775</xdr:colOff>
      <xdr:row>54</xdr:row>
      <xdr:rowOff>74252</xdr:rowOff>
    </xdr:to>
    <xdr:cxnSp macro="">
      <xdr:nvCxnSpPr>
        <xdr:cNvPr id="119" name="直線コネクタ 118"/>
        <xdr:cNvCxnSpPr/>
      </xdr:nvCxnSpPr>
      <xdr:spPr>
        <a:xfrm>
          <a:off x="2908300" y="9251795"/>
          <a:ext cx="889000" cy="8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46128</xdr:rowOff>
    </xdr:from>
    <xdr:ext cx="534377" cy="259045"/>
    <xdr:sp macro="" textlink="">
      <xdr:nvSpPr>
        <xdr:cNvPr id="121" name="テキスト ボックス 120"/>
        <xdr:cNvSpPr txBox="1"/>
      </xdr:nvSpPr>
      <xdr:spPr>
        <a:xfrm>
          <a:off x="3530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133825</xdr:rowOff>
    </xdr:from>
    <xdr:to>
      <xdr:col>4</xdr:col>
      <xdr:colOff>155575</xdr:colOff>
      <xdr:row>53</xdr:row>
      <xdr:rowOff>164945</xdr:rowOff>
    </xdr:to>
    <xdr:cxnSp macro="">
      <xdr:nvCxnSpPr>
        <xdr:cNvPr id="122" name="直線コネクタ 121"/>
        <xdr:cNvCxnSpPr/>
      </xdr:nvCxnSpPr>
      <xdr:spPr>
        <a:xfrm>
          <a:off x="2019300" y="9220675"/>
          <a:ext cx="889000" cy="3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133825</xdr:rowOff>
    </xdr:from>
    <xdr:to>
      <xdr:col>2</xdr:col>
      <xdr:colOff>638175</xdr:colOff>
      <xdr:row>53</xdr:row>
      <xdr:rowOff>143845</xdr:rowOff>
    </xdr:to>
    <xdr:cxnSp macro="">
      <xdr:nvCxnSpPr>
        <xdr:cNvPr id="125" name="直線コネクタ 124"/>
        <xdr:cNvCxnSpPr/>
      </xdr:nvCxnSpPr>
      <xdr:spPr>
        <a:xfrm flipV="1">
          <a:off x="1130300" y="9220675"/>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78688</xdr:rowOff>
    </xdr:from>
    <xdr:ext cx="534377" cy="259045"/>
    <xdr:sp macro="" textlink="">
      <xdr:nvSpPr>
        <xdr:cNvPr id="129" name="テキスト ボックス 128"/>
        <xdr:cNvSpPr txBox="1"/>
      </xdr:nvSpPr>
      <xdr:spPr>
        <a:xfrm>
          <a:off x="863111" y="96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113916</xdr:rowOff>
    </xdr:from>
    <xdr:to>
      <xdr:col>6</xdr:col>
      <xdr:colOff>561975</xdr:colOff>
      <xdr:row>55</xdr:row>
      <xdr:rowOff>44066</xdr:rowOff>
    </xdr:to>
    <xdr:sp macro="" textlink="">
      <xdr:nvSpPr>
        <xdr:cNvPr id="135" name="円/楕円 134"/>
        <xdr:cNvSpPr/>
      </xdr:nvSpPr>
      <xdr:spPr>
        <a:xfrm>
          <a:off x="4584700" y="937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136793</xdr:rowOff>
    </xdr:from>
    <xdr:ext cx="534377" cy="259045"/>
    <xdr:sp macro="" textlink="">
      <xdr:nvSpPr>
        <xdr:cNvPr id="136" name="総務費該当値テキスト"/>
        <xdr:cNvSpPr txBox="1"/>
      </xdr:nvSpPr>
      <xdr:spPr>
        <a:xfrm>
          <a:off x="4686300" y="92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96,717</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23452</xdr:rowOff>
    </xdr:from>
    <xdr:to>
      <xdr:col>5</xdr:col>
      <xdr:colOff>409575</xdr:colOff>
      <xdr:row>54</xdr:row>
      <xdr:rowOff>125052</xdr:rowOff>
    </xdr:to>
    <xdr:sp macro="" textlink="">
      <xdr:nvSpPr>
        <xdr:cNvPr id="137" name="円/楕円 136"/>
        <xdr:cNvSpPr/>
      </xdr:nvSpPr>
      <xdr:spPr>
        <a:xfrm>
          <a:off x="3746500" y="928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141579</xdr:rowOff>
    </xdr:from>
    <xdr:ext cx="599010" cy="259045"/>
    <xdr:sp macro="" textlink="">
      <xdr:nvSpPr>
        <xdr:cNvPr id="138" name="テキスト ボックス 137"/>
        <xdr:cNvSpPr txBox="1"/>
      </xdr:nvSpPr>
      <xdr:spPr>
        <a:xfrm>
          <a:off x="3497794" y="90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108,589</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114145</xdr:rowOff>
    </xdr:from>
    <xdr:to>
      <xdr:col>4</xdr:col>
      <xdr:colOff>206375</xdr:colOff>
      <xdr:row>54</xdr:row>
      <xdr:rowOff>44295</xdr:rowOff>
    </xdr:to>
    <xdr:sp macro="" textlink="">
      <xdr:nvSpPr>
        <xdr:cNvPr id="139" name="円/楕円 138"/>
        <xdr:cNvSpPr/>
      </xdr:nvSpPr>
      <xdr:spPr>
        <a:xfrm>
          <a:off x="2857500" y="92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60822</xdr:rowOff>
    </xdr:from>
    <xdr:ext cx="599010" cy="259045"/>
    <xdr:sp macro="" textlink="">
      <xdr:nvSpPr>
        <xdr:cNvPr id="140" name="テキスト ボックス 139"/>
        <xdr:cNvSpPr txBox="1"/>
      </xdr:nvSpPr>
      <xdr:spPr>
        <a:xfrm>
          <a:off x="2608794" y="897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119,187</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83025</xdr:rowOff>
    </xdr:from>
    <xdr:to>
      <xdr:col>3</xdr:col>
      <xdr:colOff>3175</xdr:colOff>
      <xdr:row>54</xdr:row>
      <xdr:rowOff>13175</xdr:rowOff>
    </xdr:to>
    <xdr:sp macro="" textlink="">
      <xdr:nvSpPr>
        <xdr:cNvPr id="141" name="円/楕円 140"/>
        <xdr:cNvSpPr/>
      </xdr:nvSpPr>
      <xdr:spPr>
        <a:xfrm>
          <a:off x="1968500" y="916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29702</xdr:rowOff>
    </xdr:from>
    <xdr:ext cx="599010" cy="259045"/>
    <xdr:sp macro="" textlink="">
      <xdr:nvSpPr>
        <xdr:cNvPr id="142" name="テキスト ボックス 141"/>
        <xdr:cNvSpPr txBox="1"/>
      </xdr:nvSpPr>
      <xdr:spPr>
        <a:xfrm>
          <a:off x="1719794" y="894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123,271</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93045</xdr:rowOff>
    </xdr:from>
    <xdr:to>
      <xdr:col>1</xdr:col>
      <xdr:colOff>485775</xdr:colOff>
      <xdr:row>54</xdr:row>
      <xdr:rowOff>23195</xdr:rowOff>
    </xdr:to>
    <xdr:sp macro="" textlink="">
      <xdr:nvSpPr>
        <xdr:cNvPr id="143" name="円/楕円 142"/>
        <xdr:cNvSpPr/>
      </xdr:nvSpPr>
      <xdr:spPr>
        <a:xfrm>
          <a:off x="1079500" y="91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39722</xdr:rowOff>
    </xdr:from>
    <xdr:ext cx="599010" cy="259045"/>
    <xdr:sp macro="" textlink="">
      <xdr:nvSpPr>
        <xdr:cNvPr id="144" name="テキスト ボックス 143"/>
        <xdr:cNvSpPr txBox="1"/>
      </xdr:nvSpPr>
      <xdr:spPr>
        <a:xfrm>
          <a:off x="830794" y="895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37986</xdr:rowOff>
    </xdr:from>
    <xdr:to>
      <xdr:col>6</xdr:col>
      <xdr:colOff>511175</xdr:colOff>
      <xdr:row>72</xdr:row>
      <xdr:rowOff>40539</xdr:rowOff>
    </xdr:to>
    <xdr:cxnSp macro="">
      <xdr:nvCxnSpPr>
        <xdr:cNvPr id="174" name="直線コネクタ 173"/>
        <xdr:cNvCxnSpPr/>
      </xdr:nvCxnSpPr>
      <xdr:spPr>
        <a:xfrm flipV="1">
          <a:off x="3797300" y="12210936"/>
          <a:ext cx="838200" cy="17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40539</xdr:rowOff>
    </xdr:from>
    <xdr:to>
      <xdr:col>5</xdr:col>
      <xdr:colOff>358775</xdr:colOff>
      <xdr:row>73</xdr:row>
      <xdr:rowOff>33515</xdr:rowOff>
    </xdr:to>
    <xdr:cxnSp macro="">
      <xdr:nvCxnSpPr>
        <xdr:cNvPr id="177" name="直線コネクタ 176"/>
        <xdr:cNvCxnSpPr/>
      </xdr:nvCxnSpPr>
      <xdr:spPr>
        <a:xfrm flipV="1">
          <a:off x="2908300" y="12384939"/>
          <a:ext cx="889000" cy="16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161929</xdr:rowOff>
    </xdr:from>
    <xdr:ext cx="599010" cy="259045"/>
    <xdr:sp macro="" textlink="">
      <xdr:nvSpPr>
        <xdr:cNvPr id="179" name="テキスト ボックス 178"/>
        <xdr:cNvSpPr txBox="1"/>
      </xdr:nvSpPr>
      <xdr:spPr>
        <a:xfrm>
          <a:off x="3497794"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33515</xdr:rowOff>
    </xdr:from>
    <xdr:to>
      <xdr:col>4</xdr:col>
      <xdr:colOff>155575</xdr:colOff>
      <xdr:row>74</xdr:row>
      <xdr:rowOff>4788</xdr:rowOff>
    </xdr:to>
    <xdr:cxnSp macro="">
      <xdr:nvCxnSpPr>
        <xdr:cNvPr id="180" name="直線コネクタ 179"/>
        <xdr:cNvCxnSpPr/>
      </xdr:nvCxnSpPr>
      <xdr:spPr>
        <a:xfrm flipV="1">
          <a:off x="2019300" y="12549365"/>
          <a:ext cx="889000" cy="14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4788</xdr:rowOff>
    </xdr:from>
    <xdr:to>
      <xdr:col>2</xdr:col>
      <xdr:colOff>638175</xdr:colOff>
      <xdr:row>74</xdr:row>
      <xdr:rowOff>118555</xdr:rowOff>
    </xdr:to>
    <xdr:cxnSp macro="">
      <xdr:nvCxnSpPr>
        <xdr:cNvPr id="183" name="直線コネクタ 182"/>
        <xdr:cNvCxnSpPr/>
      </xdr:nvCxnSpPr>
      <xdr:spPr>
        <a:xfrm flipV="1">
          <a:off x="1130300" y="12692088"/>
          <a:ext cx="889000" cy="11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158636</xdr:rowOff>
    </xdr:from>
    <xdr:to>
      <xdr:col>6</xdr:col>
      <xdr:colOff>561975</xdr:colOff>
      <xdr:row>71</xdr:row>
      <xdr:rowOff>88786</xdr:rowOff>
    </xdr:to>
    <xdr:sp macro="" textlink="">
      <xdr:nvSpPr>
        <xdr:cNvPr id="193" name="円/楕円 192"/>
        <xdr:cNvSpPr/>
      </xdr:nvSpPr>
      <xdr:spPr>
        <a:xfrm>
          <a:off x="4584700" y="1216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111663</xdr:rowOff>
    </xdr:from>
    <xdr:ext cx="599010" cy="259045"/>
    <xdr:sp macro="" textlink="">
      <xdr:nvSpPr>
        <xdr:cNvPr id="194" name="民生費該当値テキスト"/>
        <xdr:cNvSpPr txBox="1"/>
      </xdr:nvSpPr>
      <xdr:spPr>
        <a:xfrm>
          <a:off x="4686300" y="1211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228,509</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161189</xdr:rowOff>
    </xdr:from>
    <xdr:to>
      <xdr:col>5</xdr:col>
      <xdr:colOff>409575</xdr:colOff>
      <xdr:row>72</xdr:row>
      <xdr:rowOff>91339</xdr:rowOff>
    </xdr:to>
    <xdr:sp macro="" textlink="">
      <xdr:nvSpPr>
        <xdr:cNvPr id="195" name="円/楕円 194"/>
        <xdr:cNvSpPr/>
      </xdr:nvSpPr>
      <xdr:spPr>
        <a:xfrm>
          <a:off x="3746500" y="123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107866</xdr:rowOff>
    </xdr:from>
    <xdr:ext cx="599010" cy="259045"/>
    <xdr:sp macro="" textlink="">
      <xdr:nvSpPr>
        <xdr:cNvPr id="196" name="テキスト ボックス 195"/>
        <xdr:cNvSpPr txBox="1"/>
      </xdr:nvSpPr>
      <xdr:spPr>
        <a:xfrm>
          <a:off x="3497794" y="1210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214,808</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154165</xdr:rowOff>
    </xdr:from>
    <xdr:to>
      <xdr:col>4</xdr:col>
      <xdr:colOff>206375</xdr:colOff>
      <xdr:row>73</xdr:row>
      <xdr:rowOff>84315</xdr:rowOff>
    </xdr:to>
    <xdr:sp macro="" textlink="">
      <xdr:nvSpPr>
        <xdr:cNvPr id="197" name="円/楕円 196"/>
        <xdr:cNvSpPr/>
      </xdr:nvSpPr>
      <xdr:spPr>
        <a:xfrm>
          <a:off x="2857500" y="12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100842</xdr:rowOff>
    </xdr:from>
    <xdr:ext cx="599010" cy="259045"/>
    <xdr:sp macro="" textlink="">
      <xdr:nvSpPr>
        <xdr:cNvPr id="198" name="テキスト ボックス 197"/>
        <xdr:cNvSpPr txBox="1"/>
      </xdr:nvSpPr>
      <xdr:spPr>
        <a:xfrm>
          <a:off x="2608794" y="1227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201,861</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125438</xdr:rowOff>
    </xdr:from>
    <xdr:to>
      <xdr:col>3</xdr:col>
      <xdr:colOff>3175</xdr:colOff>
      <xdr:row>74</xdr:row>
      <xdr:rowOff>55588</xdr:rowOff>
    </xdr:to>
    <xdr:sp macro="" textlink="">
      <xdr:nvSpPr>
        <xdr:cNvPr id="199" name="円/楕円 198"/>
        <xdr:cNvSpPr/>
      </xdr:nvSpPr>
      <xdr:spPr>
        <a:xfrm>
          <a:off x="1968500" y="126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72115</xdr:rowOff>
    </xdr:from>
    <xdr:ext cx="599010" cy="259045"/>
    <xdr:sp macro="" textlink="">
      <xdr:nvSpPr>
        <xdr:cNvPr id="200" name="テキスト ボックス 199"/>
        <xdr:cNvSpPr txBox="1"/>
      </xdr:nvSpPr>
      <xdr:spPr>
        <a:xfrm>
          <a:off x="1719794" y="12416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190,623</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67755</xdr:rowOff>
    </xdr:from>
    <xdr:to>
      <xdr:col>1</xdr:col>
      <xdr:colOff>485775</xdr:colOff>
      <xdr:row>74</xdr:row>
      <xdr:rowOff>169355</xdr:rowOff>
    </xdr:to>
    <xdr:sp macro="" textlink="">
      <xdr:nvSpPr>
        <xdr:cNvPr id="201" name="円/楕円 200"/>
        <xdr:cNvSpPr/>
      </xdr:nvSpPr>
      <xdr:spPr>
        <a:xfrm>
          <a:off x="1079500" y="127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14432</xdr:rowOff>
    </xdr:from>
    <xdr:ext cx="599010" cy="259045"/>
    <xdr:sp macro="" textlink="">
      <xdr:nvSpPr>
        <xdr:cNvPr id="202" name="テキスト ボックス 201"/>
        <xdr:cNvSpPr txBox="1"/>
      </xdr:nvSpPr>
      <xdr:spPr>
        <a:xfrm>
          <a:off x="830794" y="1253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108744</xdr:rowOff>
    </xdr:from>
    <xdr:to>
      <xdr:col>6</xdr:col>
      <xdr:colOff>511175</xdr:colOff>
      <xdr:row>98</xdr:row>
      <xdr:rowOff>5569</xdr:rowOff>
    </xdr:to>
    <xdr:cxnSp macro="">
      <xdr:nvCxnSpPr>
        <xdr:cNvPr id="232" name="直線コネクタ 231"/>
        <xdr:cNvCxnSpPr/>
      </xdr:nvCxnSpPr>
      <xdr:spPr>
        <a:xfrm>
          <a:off x="3797300" y="16053594"/>
          <a:ext cx="838200" cy="75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108744</xdr:rowOff>
    </xdr:from>
    <xdr:to>
      <xdr:col>5</xdr:col>
      <xdr:colOff>358775</xdr:colOff>
      <xdr:row>96</xdr:row>
      <xdr:rowOff>165570</xdr:rowOff>
    </xdr:to>
    <xdr:cxnSp macro="">
      <xdr:nvCxnSpPr>
        <xdr:cNvPr id="235" name="直線コネクタ 234"/>
        <xdr:cNvCxnSpPr/>
      </xdr:nvCxnSpPr>
      <xdr:spPr>
        <a:xfrm flipV="1">
          <a:off x="2908300" y="16053594"/>
          <a:ext cx="889000" cy="57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6977</xdr:rowOff>
    </xdr:from>
    <xdr:ext cx="534377" cy="259045"/>
    <xdr:sp macro="" textlink="">
      <xdr:nvSpPr>
        <xdr:cNvPr id="237" name="テキスト ボックス 236"/>
        <xdr:cNvSpPr txBox="1"/>
      </xdr:nvSpPr>
      <xdr:spPr>
        <a:xfrm>
          <a:off x="3530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165570</xdr:rowOff>
    </xdr:from>
    <xdr:to>
      <xdr:col>4</xdr:col>
      <xdr:colOff>155575</xdr:colOff>
      <xdr:row>97</xdr:row>
      <xdr:rowOff>32353</xdr:rowOff>
    </xdr:to>
    <xdr:cxnSp macro="">
      <xdr:nvCxnSpPr>
        <xdr:cNvPr id="238" name="直線コネクタ 237"/>
        <xdr:cNvCxnSpPr/>
      </xdr:nvCxnSpPr>
      <xdr:spPr>
        <a:xfrm flipV="1">
          <a:off x="2019300" y="16624770"/>
          <a:ext cx="889000" cy="3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32353</xdr:rowOff>
    </xdr:from>
    <xdr:to>
      <xdr:col>2</xdr:col>
      <xdr:colOff>638175</xdr:colOff>
      <xdr:row>97</xdr:row>
      <xdr:rowOff>167151</xdr:rowOff>
    </xdr:to>
    <xdr:cxnSp macro="">
      <xdr:nvCxnSpPr>
        <xdr:cNvPr id="241" name="直線コネクタ 240"/>
        <xdr:cNvCxnSpPr/>
      </xdr:nvCxnSpPr>
      <xdr:spPr>
        <a:xfrm flipV="1">
          <a:off x="1130300" y="16663003"/>
          <a:ext cx="889000" cy="1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126219</xdr:rowOff>
    </xdr:from>
    <xdr:to>
      <xdr:col>6</xdr:col>
      <xdr:colOff>561975</xdr:colOff>
      <xdr:row>98</xdr:row>
      <xdr:rowOff>56369</xdr:rowOff>
    </xdr:to>
    <xdr:sp macro="" textlink="">
      <xdr:nvSpPr>
        <xdr:cNvPr id="251" name="円/楕円 250"/>
        <xdr:cNvSpPr/>
      </xdr:nvSpPr>
      <xdr:spPr>
        <a:xfrm>
          <a:off x="4584700" y="1675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104646</xdr:rowOff>
    </xdr:from>
    <xdr:ext cx="534377" cy="259045"/>
    <xdr:sp macro="" textlink="">
      <xdr:nvSpPr>
        <xdr:cNvPr id="252" name="衛生費該当値テキスト"/>
        <xdr:cNvSpPr txBox="1"/>
      </xdr:nvSpPr>
      <xdr:spPr>
        <a:xfrm>
          <a:off x="4686300" y="1673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31,041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57944</xdr:rowOff>
    </xdr:from>
    <xdr:to>
      <xdr:col>5</xdr:col>
      <xdr:colOff>409575</xdr:colOff>
      <xdr:row>93</xdr:row>
      <xdr:rowOff>159544</xdr:rowOff>
    </xdr:to>
    <xdr:sp macro="" textlink="">
      <xdr:nvSpPr>
        <xdr:cNvPr id="253" name="円/楕円 252"/>
        <xdr:cNvSpPr/>
      </xdr:nvSpPr>
      <xdr:spPr>
        <a:xfrm>
          <a:off x="3746500" y="1600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4621</xdr:rowOff>
    </xdr:from>
    <xdr:ext cx="534377" cy="259045"/>
    <xdr:sp macro="" textlink="">
      <xdr:nvSpPr>
        <xdr:cNvPr id="254" name="テキスト ボックス 253"/>
        <xdr:cNvSpPr txBox="1"/>
      </xdr:nvSpPr>
      <xdr:spPr>
        <a:xfrm>
          <a:off x="3530111" y="1577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70,625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114770</xdr:rowOff>
    </xdr:from>
    <xdr:to>
      <xdr:col>4</xdr:col>
      <xdr:colOff>206375</xdr:colOff>
      <xdr:row>97</xdr:row>
      <xdr:rowOff>44920</xdr:rowOff>
    </xdr:to>
    <xdr:sp macro="" textlink="">
      <xdr:nvSpPr>
        <xdr:cNvPr id="255" name="円/楕円 254"/>
        <xdr:cNvSpPr/>
      </xdr:nvSpPr>
      <xdr:spPr>
        <a:xfrm>
          <a:off x="2857500" y="1657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61447</xdr:rowOff>
    </xdr:from>
    <xdr:ext cx="534377" cy="259045"/>
    <xdr:sp macro="" textlink="">
      <xdr:nvSpPr>
        <xdr:cNvPr id="256" name="テキスト ボックス 255"/>
        <xdr:cNvSpPr txBox="1"/>
      </xdr:nvSpPr>
      <xdr:spPr>
        <a:xfrm>
          <a:off x="2641111" y="163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153003</xdr:rowOff>
    </xdr:from>
    <xdr:to>
      <xdr:col>3</xdr:col>
      <xdr:colOff>3175</xdr:colOff>
      <xdr:row>97</xdr:row>
      <xdr:rowOff>83153</xdr:rowOff>
    </xdr:to>
    <xdr:sp macro="" textlink="">
      <xdr:nvSpPr>
        <xdr:cNvPr id="257" name="円/楕円 256"/>
        <xdr:cNvSpPr/>
      </xdr:nvSpPr>
      <xdr:spPr>
        <a:xfrm>
          <a:off x="1968500" y="166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99680</xdr:rowOff>
    </xdr:from>
    <xdr:ext cx="534377" cy="259045"/>
    <xdr:sp macro="" textlink="">
      <xdr:nvSpPr>
        <xdr:cNvPr id="258" name="テキスト ボックス 257"/>
        <xdr:cNvSpPr txBox="1"/>
      </xdr:nvSpPr>
      <xdr:spPr>
        <a:xfrm>
          <a:off x="1752111" y="1638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116351</xdr:rowOff>
    </xdr:from>
    <xdr:to>
      <xdr:col>1</xdr:col>
      <xdr:colOff>485775</xdr:colOff>
      <xdr:row>98</xdr:row>
      <xdr:rowOff>46501</xdr:rowOff>
    </xdr:to>
    <xdr:sp macro="" textlink="">
      <xdr:nvSpPr>
        <xdr:cNvPr id="259" name="円/楕円 258"/>
        <xdr:cNvSpPr/>
      </xdr:nvSpPr>
      <xdr:spPr>
        <a:xfrm>
          <a:off x="1079500" y="1674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37628</xdr:rowOff>
    </xdr:from>
    <xdr:ext cx="534377" cy="259045"/>
    <xdr:sp macro="" textlink="">
      <xdr:nvSpPr>
        <xdr:cNvPr id="260" name="テキスト ボックス 259"/>
        <xdr:cNvSpPr txBox="1"/>
      </xdr:nvSpPr>
      <xdr:spPr>
        <a:xfrm>
          <a:off x="863111" y="1683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96724</xdr:rowOff>
    </xdr:from>
    <xdr:to>
      <xdr:col>15</xdr:col>
      <xdr:colOff>180975</xdr:colOff>
      <xdr:row>38</xdr:row>
      <xdr:rowOff>97637</xdr:rowOff>
    </xdr:to>
    <xdr:cxnSp macro="">
      <xdr:nvCxnSpPr>
        <xdr:cNvPr id="287" name="直線コネクタ 286"/>
        <xdr:cNvCxnSpPr/>
      </xdr:nvCxnSpPr>
      <xdr:spPr>
        <a:xfrm flipV="1">
          <a:off x="9639300" y="6611824"/>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96495</xdr:rowOff>
    </xdr:from>
    <xdr:to>
      <xdr:col>14</xdr:col>
      <xdr:colOff>28575</xdr:colOff>
      <xdr:row>38</xdr:row>
      <xdr:rowOff>97637</xdr:rowOff>
    </xdr:to>
    <xdr:cxnSp macro="">
      <xdr:nvCxnSpPr>
        <xdr:cNvPr id="290" name="直線コネクタ 289"/>
        <xdr:cNvCxnSpPr/>
      </xdr:nvCxnSpPr>
      <xdr:spPr>
        <a:xfrm>
          <a:off x="8750300" y="661159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93980</xdr:rowOff>
    </xdr:from>
    <xdr:to>
      <xdr:col>12</xdr:col>
      <xdr:colOff>511175</xdr:colOff>
      <xdr:row>38</xdr:row>
      <xdr:rowOff>96495</xdr:rowOff>
    </xdr:to>
    <xdr:cxnSp macro="">
      <xdr:nvCxnSpPr>
        <xdr:cNvPr id="293" name="直線コネクタ 292"/>
        <xdr:cNvCxnSpPr/>
      </xdr:nvCxnSpPr>
      <xdr:spPr>
        <a:xfrm>
          <a:off x="7861300" y="6609080"/>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53746</xdr:rowOff>
    </xdr:from>
    <xdr:to>
      <xdr:col>11</xdr:col>
      <xdr:colOff>307975</xdr:colOff>
      <xdr:row>38</xdr:row>
      <xdr:rowOff>93980</xdr:rowOff>
    </xdr:to>
    <xdr:cxnSp macro="">
      <xdr:nvCxnSpPr>
        <xdr:cNvPr id="296" name="直線コネクタ 295"/>
        <xdr:cNvCxnSpPr/>
      </xdr:nvCxnSpPr>
      <xdr:spPr>
        <a:xfrm>
          <a:off x="6972300" y="6568846"/>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45924</xdr:rowOff>
    </xdr:from>
    <xdr:to>
      <xdr:col>15</xdr:col>
      <xdr:colOff>231775</xdr:colOff>
      <xdr:row>38</xdr:row>
      <xdr:rowOff>147524</xdr:rowOff>
    </xdr:to>
    <xdr:sp macro="" textlink="">
      <xdr:nvSpPr>
        <xdr:cNvPr id="306" name="円/楕円 305"/>
        <xdr:cNvSpPr/>
      </xdr:nvSpPr>
      <xdr:spPr>
        <a:xfrm>
          <a:off x="104267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132301</xdr:rowOff>
    </xdr:from>
    <xdr:ext cx="378565" cy="259045"/>
    <xdr:sp macro="" textlink="">
      <xdr:nvSpPr>
        <xdr:cNvPr id="307" name="労働費該当値テキスト"/>
        <xdr:cNvSpPr txBox="1"/>
      </xdr:nvSpPr>
      <xdr:spPr>
        <a:xfrm>
          <a:off x="10528300" y="6475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46837</xdr:rowOff>
    </xdr:from>
    <xdr:to>
      <xdr:col>14</xdr:col>
      <xdr:colOff>79375</xdr:colOff>
      <xdr:row>38</xdr:row>
      <xdr:rowOff>148437</xdr:rowOff>
    </xdr:to>
    <xdr:sp macro="" textlink="">
      <xdr:nvSpPr>
        <xdr:cNvPr id="308" name="円/楕円 307"/>
        <xdr:cNvSpPr/>
      </xdr:nvSpPr>
      <xdr:spPr>
        <a:xfrm>
          <a:off x="9588500" y="65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139564</xdr:rowOff>
    </xdr:from>
    <xdr:ext cx="378565" cy="259045"/>
    <xdr:sp macro="" textlink="">
      <xdr:nvSpPr>
        <xdr:cNvPr id="309" name="テキスト ボックス 308"/>
        <xdr:cNvSpPr txBox="1"/>
      </xdr:nvSpPr>
      <xdr:spPr>
        <a:xfrm>
          <a:off x="9450017" y="6654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45695</xdr:rowOff>
    </xdr:from>
    <xdr:to>
      <xdr:col>12</xdr:col>
      <xdr:colOff>561975</xdr:colOff>
      <xdr:row>38</xdr:row>
      <xdr:rowOff>147295</xdr:rowOff>
    </xdr:to>
    <xdr:sp macro="" textlink="">
      <xdr:nvSpPr>
        <xdr:cNvPr id="310" name="円/楕円 309"/>
        <xdr:cNvSpPr/>
      </xdr:nvSpPr>
      <xdr:spPr>
        <a:xfrm>
          <a:off x="8699500" y="65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138422</xdr:rowOff>
    </xdr:from>
    <xdr:ext cx="378565" cy="259045"/>
    <xdr:sp macro="" textlink="">
      <xdr:nvSpPr>
        <xdr:cNvPr id="311" name="テキスト ボックス 310"/>
        <xdr:cNvSpPr txBox="1"/>
      </xdr:nvSpPr>
      <xdr:spPr>
        <a:xfrm>
          <a:off x="8561017" y="6653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43180</xdr:rowOff>
    </xdr:from>
    <xdr:to>
      <xdr:col>11</xdr:col>
      <xdr:colOff>358775</xdr:colOff>
      <xdr:row>38</xdr:row>
      <xdr:rowOff>144780</xdr:rowOff>
    </xdr:to>
    <xdr:sp macro="" textlink="">
      <xdr:nvSpPr>
        <xdr:cNvPr id="312" name="円/楕円 311"/>
        <xdr:cNvSpPr/>
      </xdr:nvSpPr>
      <xdr:spPr>
        <a:xfrm>
          <a:off x="7810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135907</xdr:rowOff>
    </xdr:from>
    <xdr:ext cx="378565" cy="259045"/>
    <xdr:sp macro="" textlink="">
      <xdr:nvSpPr>
        <xdr:cNvPr id="313" name="テキスト ボックス 312"/>
        <xdr:cNvSpPr txBox="1"/>
      </xdr:nvSpPr>
      <xdr:spPr>
        <a:xfrm>
          <a:off x="7672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2946</xdr:rowOff>
    </xdr:from>
    <xdr:to>
      <xdr:col>10</xdr:col>
      <xdr:colOff>155575</xdr:colOff>
      <xdr:row>38</xdr:row>
      <xdr:rowOff>104546</xdr:rowOff>
    </xdr:to>
    <xdr:sp macro="" textlink="">
      <xdr:nvSpPr>
        <xdr:cNvPr id="314" name="円/楕円 313"/>
        <xdr:cNvSpPr/>
      </xdr:nvSpPr>
      <xdr:spPr>
        <a:xfrm>
          <a:off x="6921500" y="65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95673</xdr:rowOff>
    </xdr:from>
    <xdr:ext cx="378565" cy="259045"/>
    <xdr:sp macro="" textlink="">
      <xdr:nvSpPr>
        <xdr:cNvPr id="315" name="テキスト ボックス 314"/>
        <xdr:cNvSpPr txBox="1"/>
      </xdr:nvSpPr>
      <xdr:spPr>
        <a:xfrm>
          <a:off x="6783017" y="66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82880</xdr:rowOff>
    </xdr:from>
    <xdr:to>
      <xdr:col>15</xdr:col>
      <xdr:colOff>180340</xdr:colOff>
      <xdr:row>59</xdr:row>
      <xdr:rowOff>43167</xdr:rowOff>
    </xdr:to>
    <xdr:cxnSp macro="">
      <xdr:nvCxnSpPr>
        <xdr:cNvPr id="339" name="直線コネクタ 338"/>
        <xdr:cNvCxnSpPr/>
      </xdr:nvCxnSpPr>
      <xdr:spPr>
        <a:xfrm flipV="1">
          <a:off x="10475595" y="8998280"/>
          <a:ext cx="1270" cy="116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46994</xdr:rowOff>
    </xdr:from>
    <xdr:ext cx="378565" cy="259045"/>
    <xdr:sp macro="" textlink="">
      <xdr:nvSpPr>
        <xdr:cNvPr id="340" name="農林水産業費最小値テキスト"/>
        <xdr:cNvSpPr txBox="1"/>
      </xdr:nvSpPr>
      <xdr:spPr>
        <a:xfrm>
          <a:off x="10528300" y="10162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43167</xdr:rowOff>
    </xdr:from>
    <xdr:to>
      <xdr:col>15</xdr:col>
      <xdr:colOff>269875</xdr:colOff>
      <xdr:row>59</xdr:row>
      <xdr:rowOff>43167</xdr:rowOff>
    </xdr:to>
    <xdr:cxnSp macro="">
      <xdr:nvCxnSpPr>
        <xdr:cNvPr id="341" name="直線コネクタ 340"/>
        <xdr:cNvCxnSpPr/>
      </xdr:nvCxnSpPr>
      <xdr:spPr>
        <a:xfrm>
          <a:off x="10388600" y="1015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29557</xdr:rowOff>
    </xdr:from>
    <xdr:ext cx="534377" cy="259045"/>
    <xdr:sp macro="" textlink="">
      <xdr:nvSpPr>
        <xdr:cNvPr id="342" name="農林水産業費最大値テキスト"/>
        <xdr:cNvSpPr txBox="1"/>
      </xdr:nvSpPr>
      <xdr:spPr>
        <a:xfrm>
          <a:off x="10528300" y="877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52</xdr:row>
      <xdr:rowOff>82880</xdr:rowOff>
    </xdr:from>
    <xdr:to>
      <xdr:col>15</xdr:col>
      <xdr:colOff>269875</xdr:colOff>
      <xdr:row>52</xdr:row>
      <xdr:rowOff>82880</xdr:rowOff>
    </xdr:to>
    <xdr:cxnSp macro="">
      <xdr:nvCxnSpPr>
        <xdr:cNvPr id="343" name="直線コネクタ 342"/>
        <xdr:cNvCxnSpPr/>
      </xdr:nvCxnSpPr>
      <xdr:spPr>
        <a:xfrm>
          <a:off x="10388600" y="899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82880</xdr:rowOff>
    </xdr:from>
    <xdr:to>
      <xdr:col>15</xdr:col>
      <xdr:colOff>180975</xdr:colOff>
      <xdr:row>53</xdr:row>
      <xdr:rowOff>35522</xdr:rowOff>
    </xdr:to>
    <xdr:cxnSp macro="">
      <xdr:nvCxnSpPr>
        <xdr:cNvPr id="344" name="直線コネクタ 343"/>
        <xdr:cNvCxnSpPr/>
      </xdr:nvCxnSpPr>
      <xdr:spPr>
        <a:xfrm flipV="1">
          <a:off x="9639300" y="8998280"/>
          <a:ext cx="838200" cy="12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26535</xdr:rowOff>
    </xdr:from>
    <xdr:ext cx="534377" cy="259045"/>
    <xdr:sp macro="" textlink="">
      <xdr:nvSpPr>
        <xdr:cNvPr id="345" name="農林水産業費平均値テキスト"/>
        <xdr:cNvSpPr txBox="1"/>
      </xdr:nvSpPr>
      <xdr:spPr>
        <a:xfrm>
          <a:off x="10528300" y="9799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48108</xdr:rowOff>
    </xdr:from>
    <xdr:to>
      <xdr:col>15</xdr:col>
      <xdr:colOff>231775</xdr:colOff>
      <xdr:row>57</xdr:row>
      <xdr:rowOff>149708</xdr:rowOff>
    </xdr:to>
    <xdr:sp macro="" textlink="">
      <xdr:nvSpPr>
        <xdr:cNvPr id="346" name="フローチャート : 判断 345"/>
        <xdr:cNvSpPr/>
      </xdr:nvSpPr>
      <xdr:spPr>
        <a:xfrm>
          <a:off x="10426700" y="982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86995</xdr:rowOff>
    </xdr:from>
    <xdr:to>
      <xdr:col>14</xdr:col>
      <xdr:colOff>28575</xdr:colOff>
      <xdr:row>53</xdr:row>
      <xdr:rowOff>35522</xdr:rowOff>
    </xdr:to>
    <xdr:cxnSp macro="">
      <xdr:nvCxnSpPr>
        <xdr:cNvPr id="347" name="直線コネクタ 346"/>
        <xdr:cNvCxnSpPr/>
      </xdr:nvCxnSpPr>
      <xdr:spPr>
        <a:xfrm>
          <a:off x="8750300" y="9002395"/>
          <a:ext cx="889000" cy="1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147383</xdr:rowOff>
    </xdr:from>
    <xdr:to>
      <xdr:col>14</xdr:col>
      <xdr:colOff>79375</xdr:colOff>
      <xdr:row>57</xdr:row>
      <xdr:rowOff>77533</xdr:rowOff>
    </xdr:to>
    <xdr:sp macro="" textlink="">
      <xdr:nvSpPr>
        <xdr:cNvPr id="348" name="フローチャート : 判断 347"/>
        <xdr:cNvSpPr/>
      </xdr:nvSpPr>
      <xdr:spPr>
        <a:xfrm>
          <a:off x="9588500" y="974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68660</xdr:rowOff>
    </xdr:from>
    <xdr:ext cx="534377" cy="259045"/>
    <xdr:sp macro="" textlink="">
      <xdr:nvSpPr>
        <xdr:cNvPr id="349" name="テキスト ボックス 348"/>
        <xdr:cNvSpPr txBox="1"/>
      </xdr:nvSpPr>
      <xdr:spPr>
        <a:xfrm>
          <a:off x="9372111" y="98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154839</xdr:rowOff>
    </xdr:from>
    <xdr:to>
      <xdr:col>12</xdr:col>
      <xdr:colOff>511175</xdr:colOff>
      <xdr:row>52</xdr:row>
      <xdr:rowOff>86995</xdr:rowOff>
    </xdr:to>
    <xdr:cxnSp macro="">
      <xdr:nvCxnSpPr>
        <xdr:cNvPr id="350" name="直線コネクタ 349"/>
        <xdr:cNvCxnSpPr/>
      </xdr:nvCxnSpPr>
      <xdr:spPr>
        <a:xfrm>
          <a:off x="7861300" y="8727339"/>
          <a:ext cx="889000" cy="27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154787</xdr:rowOff>
    </xdr:from>
    <xdr:to>
      <xdr:col>12</xdr:col>
      <xdr:colOff>561975</xdr:colOff>
      <xdr:row>58</xdr:row>
      <xdr:rowOff>84937</xdr:rowOff>
    </xdr:to>
    <xdr:sp macro="" textlink="">
      <xdr:nvSpPr>
        <xdr:cNvPr id="351" name="フローチャート : 判断 350"/>
        <xdr:cNvSpPr/>
      </xdr:nvSpPr>
      <xdr:spPr>
        <a:xfrm>
          <a:off x="8699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76064</xdr:rowOff>
    </xdr:from>
    <xdr:ext cx="534377" cy="259045"/>
    <xdr:sp macro="" textlink="">
      <xdr:nvSpPr>
        <xdr:cNvPr id="352" name="テキスト ボックス 351"/>
        <xdr:cNvSpPr txBox="1"/>
      </xdr:nvSpPr>
      <xdr:spPr>
        <a:xfrm>
          <a:off x="8483111" y="1002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154839</xdr:rowOff>
    </xdr:from>
    <xdr:to>
      <xdr:col>11</xdr:col>
      <xdr:colOff>307975</xdr:colOff>
      <xdr:row>52</xdr:row>
      <xdr:rowOff>109651</xdr:rowOff>
    </xdr:to>
    <xdr:cxnSp macro="">
      <xdr:nvCxnSpPr>
        <xdr:cNvPr id="353" name="直線コネクタ 352"/>
        <xdr:cNvCxnSpPr/>
      </xdr:nvCxnSpPr>
      <xdr:spPr>
        <a:xfrm flipV="1">
          <a:off x="6972300" y="8727339"/>
          <a:ext cx="889000" cy="29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160058</xdr:rowOff>
    </xdr:from>
    <xdr:to>
      <xdr:col>11</xdr:col>
      <xdr:colOff>358775</xdr:colOff>
      <xdr:row>58</xdr:row>
      <xdr:rowOff>90208</xdr:rowOff>
    </xdr:to>
    <xdr:sp macro="" textlink="">
      <xdr:nvSpPr>
        <xdr:cNvPr id="354" name="フローチャート : 判断 353"/>
        <xdr:cNvSpPr/>
      </xdr:nvSpPr>
      <xdr:spPr>
        <a:xfrm>
          <a:off x="7810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81335</xdr:rowOff>
    </xdr:from>
    <xdr:ext cx="534377" cy="259045"/>
    <xdr:sp macro="" textlink="">
      <xdr:nvSpPr>
        <xdr:cNvPr id="355" name="テキスト ボックス 354"/>
        <xdr:cNvSpPr txBox="1"/>
      </xdr:nvSpPr>
      <xdr:spPr>
        <a:xfrm>
          <a:off x="7594111" y="100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6426</xdr:rowOff>
    </xdr:from>
    <xdr:to>
      <xdr:col>10</xdr:col>
      <xdr:colOff>155575</xdr:colOff>
      <xdr:row>58</xdr:row>
      <xdr:rowOff>108026</xdr:rowOff>
    </xdr:to>
    <xdr:sp macro="" textlink="">
      <xdr:nvSpPr>
        <xdr:cNvPr id="356" name="フローチャート : 判断 355"/>
        <xdr:cNvSpPr/>
      </xdr:nvSpPr>
      <xdr:spPr>
        <a:xfrm>
          <a:off x="6921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99153</xdr:rowOff>
    </xdr:from>
    <xdr:ext cx="534377" cy="259045"/>
    <xdr:sp macro="" textlink="">
      <xdr:nvSpPr>
        <xdr:cNvPr id="357" name="テキスト ボックス 356"/>
        <xdr:cNvSpPr txBox="1"/>
      </xdr:nvSpPr>
      <xdr:spPr>
        <a:xfrm>
          <a:off x="6705111" y="100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32080</xdr:rowOff>
    </xdr:from>
    <xdr:to>
      <xdr:col>15</xdr:col>
      <xdr:colOff>231775</xdr:colOff>
      <xdr:row>52</xdr:row>
      <xdr:rowOff>133680</xdr:rowOff>
    </xdr:to>
    <xdr:sp macro="" textlink="">
      <xdr:nvSpPr>
        <xdr:cNvPr id="363" name="円/楕円 362"/>
        <xdr:cNvSpPr/>
      </xdr:nvSpPr>
      <xdr:spPr>
        <a:xfrm>
          <a:off x="10426700" y="894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156557</xdr:rowOff>
    </xdr:from>
    <xdr:ext cx="534377" cy="259045"/>
    <xdr:sp macro="" textlink="">
      <xdr:nvSpPr>
        <xdr:cNvPr id="364" name="農林水産業費該当値テキスト"/>
        <xdr:cNvSpPr txBox="1"/>
      </xdr:nvSpPr>
      <xdr:spPr>
        <a:xfrm>
          <a:off x="10528300" y="890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91,474</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156172</xdr:rowOff>
    </xdr:from>
    <xdr:to>
      <xdr:col>14</xdr:col>
      <xdr:colOff>79375</xdr:colOff>
      <xdr:row>53</xdr:row>
      <xdr:rowOff>86322</xdr:rowOff>
    </xdr:to>
    <xdr:sp macro="" textlink="">
      <xdr:nvSpPr>
        <xdr:cNvPr id="365" name="円/楕円 364"/>
        <xdr:cNvSpPr/>
      </xdr:nvSpPr>
      <xdr:spPr>
        <a:xfrm>
          <a:off x="9588500" y="907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102849</xdr:rowOff>
    </xdr:from>
    <xdr:ext cx="534377" cy="259045"/>
    <xdr:sp macro="" textlink="">
      <xdr:nvSpPr>
        <xdr:cNvPr id="366" name="テキスト ボックス 365"/>
        <xdr:cNvSpPr txBox="1"/>
      </xdr:nvSpPr>
      <xdr:spPr>
        <a:xfrm>
          <a:off x="9372111" y="884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81,703</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36195</xdr:rowOff>
    </xdr:from>
    <xdr:to>
      <xdr:col>12</xdr:col>
      <xdr:colOff>561975</xdr:colOff>
      <xdr:row>52</xdr:row>
      <xdr:rowOff>137795</xdr:rowOff>
    </xdr:to>
    <xdr:sp macro="" textlink="">
      <xdr:nvSpPr>
        <xdr:cNvPr id="367" name="円/楕円 366"/>
        <xdr:cNvSpPr/>
      </xdr:nvSpPr>
      <xdr:spPr>
        <a:xfrm>
          <a:off x="8699500" y="895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154322</xdr:rowOff>
    </xdr:from>
    <xdr:ext cx="534377" cy="259045"/>
    <xdr:sp macro="" textlink="">
      <xdr:nvSpPr>
        <xdr:cNvPr id="368" name="テキスト ボックス 367"/>
        <xdr:cNvSpPr txBox="1"/>
      </xdr:nvSpPr>
      <xdr:spPr>
        <a:xfrm>
          <a:off x="8483111" y="872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91,150</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104039</xdr:rowOff>
    </xdr:from>
    <xdr:to>
      <xdr:col>11</xdr:col>
      <xdr:colOff>358775</xdr:colOff>
      <xdr:row>51</xdr:row>
      <xdr:rowOff>34189</xdr:rowOff>
    </xdr:to>
    <xdr:sp macro="" textlink="">
      <xdr:nvSpPr>
        <xdr:cNvPr id="369" name="円/楕円 368"/>
        <xdr:cNvSpPr/>
      </xdr:nvSpPr>
      <xdr:spPr>
        <a:xfrm>
          <a:off x="7810500" y="867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49</xdr:row>
      <xdr:rowOff>50716</xdr:rowOff>
    </xdr:from>
    <xdr:ext cx="599010" cy="259045"/>
    <xdr:sp macro="" textlink="">
      <xdr:nvSpPr>
        <xdr:cNvPr id="370" name="テキスト ボックス 369"/>
        <xdr:cNvSpPr txBox="1"/>
      </xdr:nvSpPr>
      <xdr:spPr>
        <a:xfrm>
          <a:off x="7561794"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112,808</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58851</xdr:rowOff>
    </xdr:from>
    <xdr:to>
      <xdr:col>10</xdr:col>
      <xdr:colOff>155575</xdr:colOff>
      <xdr:row>52</xdr:row>
      <xdr:rowOff>160451</xdr:rowOff>
    </xdr:to>
    <xdr:sp macro="" textlink="">
      <xdr:nvSpPr>
        <xdr:cNvPr id="371" name="円/楕円 370"/>
        <xdr:cNvSpPr/>
      </xdr:nvSpPr>
      <xdr:spPr>
        <a:xfrm>
          <a:off x="6921500" y="8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5528</xdr:rowOff>
    </xdr:from>
    <xdr:ext cx="534377" cy="259045"/>
    <xdr:sp macro="" textlink="">
      <xdr:nvSpPr>
        <xdr:cNvPr id="372" name="テキスト ボックス 371"/>
        <xdr:cNvSpPr txBox="1"/>
      </xdr:nvSpPr>
      <xdr:spPr>
        <a:xfrm>
          <a:off x="6705111" y="874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4" name="テキスト ボックス 393"/>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398" name="直線コネクタ 397"/>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399"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0" name="直線コネクタ 399"/>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1"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2" name="直線コネクタ 401"/>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130425</xdr:rowOff>
    </xdr:from>
    <xdr:to>
      <xdr:col>15</xdr:col>
      <xdr:colOff>180975</xdr:colOff>
      <xdr:row>77</xdr:row>
      <xdr:rowOff>159327</xdr:rowOff>
    </xdr:to>
    <xdr:cxnSp macro="">
      <xdr:nvCxnSpPr>
        <xdr:cNvPr id="403" name="直線コネクタ 402"/>
        <xdr:cNvCxnSpPr/>
      </xdr:nvCxnSpPr>
      <xdr:spPr>
        <a:xfrm>
          <a:off x="9639300" y="13332075"/>
          <a:ext cx="8382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4"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5" name="フローチャート : 判断 404"/>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43199</xdr:rowOff>
    </xdr:from>
    <xdr:to>
      <xdr:col>14</xdr:col>
      <xdr:colOff>28575</xdr:colOff>
      <xdr:row>77</xdr:row>
      <xdr:rowOff>130425</xdr:rowOff>
    </xdr:to>
    <xdr:cxnSp macro="">
      <xdr:nvCxnSpPr>
        <xdr:cNvPr id="406" name="直線コネクタ 405"/>
        <xdr:cNvCxnSpPr/>
      </xdr:nvCxnSpPr>
      <xdr:spPr>
        <a:xfrm>
          <a:off x="8750300" y="13244849"/>
          <a:ext cx="889000" cy="8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7" name="フローチャート : 判断 406"/>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08" name="テキスト ボックス 407"/>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31311</xdr:rowOff>
    </xdr:from>
    <xdr:to>
      <xdr:col>12</xdr:col>
      <xdr:colOff>511175</xdr:colOff>
      <xdr:row>77</xdr:row>
      <xdr:rowOff>43199</xdr:rowOff>
    </xdr:to>
    <xdr:cxnSp macro="">
      <xdr:nvCxnSpPr>
        <xdr:cNvPr id="409" name="直線コネクタ 408"/>
        <xdr:cNvCxnSpPr/>
      </xdr:nvCxnSpPr>
      <xdr:spPr>
        <a:xfrm>
          <a:off x="7861300" y="13061511"/>
          <a:ext cx="889000" cy="18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0" name="フローチャート : 判断 409"/>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17263</xdr:rowOff>
    </xdr:from>
    <xdr:ext cx="469744" cy="259045"/>
    <xdr:sp macro="" textlink="">
      <xdr:nvSpPr>
        <xdr:cNvPr id="411" name="テキスト ボックス 410"/>
        <xdr:cNvSpPr txBox="1"/>
      </xdr:nvSpPr>
      <xdr:spPr>
        <a:xfrm>
          <a:off x="8515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31311</xdr:rowOff>
    </xdr:from>
    <xdr:to>
      <xdr:col>11</xdr:col>
      <xdr:colOff>307975</xdr:colOff>
      <xdr:row>77</xdr:row>
      <xdr:rowOff>47606</xdr:rowOff>
    </xdr:to>
    <xdr:cxnSp macro="">
      <xdr:nvCxnSpPr>
        <xdr:cNvPr id="412" name="直線コネクタ 411"/>
        <xdr:cNvCxnSpPr/>
      </xdr:nvCxnSpPr>
      <xdr:spPr>
        <a:xfrm flipV="1">
          <a:off x="6972300" y="13061511"/>
          <a:ext cx="889000" cy="18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3" name="フローチャート : 判断 412"/>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30653</xdr:rowOff>
    </xdr:from>
    <xdr:ext cx="469744" cy="259045"/>
    <xdr:sp macro="" textlink="">
      <xdr:nvSpPr>
        <xdr:cNvPr id="414" name="テキスト ボックス 413"/>
        <xdr:cNvSpPr txBox="1"/>
      </xdr:nvSpPr>
      <xdr:spPr>
        <a:xfrm>
          <a:off x="7626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5" name="フローチャート : 判断 414"/>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44141</xdr:rowOff>
    </xdr:from>
    <xdr:ext cx="469744" cy="259045"/>
    <xdr:sp macro="" textlink="">
      <xdr:nvSpPr>
        <xdr:cNvPr id="416" name="テキスト ボックス 415"/>
        <xdr:cNvSpPr txBox="1"/>
      </xdr:nvSpPr>
      <xdr:spPr>
        <a:xfrm>
          <a:off x="6737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108527</xdr:rowOff>
    </xdr:from>
    <xdr:to>
      <xdr:col>15</xdr:col>
      <xdr:colOff>231775</xdr:colOff>
      <xdr:row>78</xdr:row>
      <xdr:rowOff>38677</xdr:rowOff>
    </xdr:to>
    <xdr:sp macro="" textlink="">
      <xdr:nvSpPr>
        <xdr:cNvPr id="422" name="円/楕円 421"/>
        <xdr:cNvSpPr/>
      </xdr:nvSpPr>
      <xdr:spPr>
        <a:xfrm>
          <a:off x="10426700" y="133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86954</xdr:rowOff>
    </xdr:from>
    <xdr:ext cx="469744" cy="259045"/>
    <xdr:sp macro="" textlink="">
      <xdr:nvSpPr>
        <xdr:cNvPr id="423" name="商工費該当値テキスト"/>
        <xdr:cNvSpPr txBox="1"/>
      </xdr:nvSpPr>
      <xdr:spPr>
        <a:xfrm>
          <a:off x="10528300" y="1328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79625</xdr:rowOff>
    </xdr:from>
    <xdr:to>
      <xdr:col>14</xdr:col>
      <xdr:colOff>79375</xdr:colOff>
      <xdr:row>78</xdr:row>
      <xdr:rowOff>9775</xdr:rowOff>
    </xdr:to>
    <xdr:sp macro="" textlink="">
      <xdr:nvSpPr>
        <xdr:cNvPr id="424" name="円/楕円 423"/>
        <xdr:cNvSpPr/>
      </xdr:nvSpPr>
      <xdr:spPr>
        <a:xfrm>
          <a:off x="9588500" y="132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902</xdr:rowOff>
    </xdr:from>
    <xdr:ext cx="469744" cy="259045"/>
    <xdr:sp macro="" textlink="">
      <xdr:nvSpPr>
        <xdr:cNvPr id="425" name="テキスト ボックス 424"/>
        <xdr:cNvSpPr txBox="1"/>
      </xdr:nvSpPr>
      <xdr:spPr>
        <a:xfrm>
          <a:off x="9404427" y="1337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163849</xdr:rowOff>
    </xdr:from>
    <xdr:to>
      <xdr:col>12</xdr:col>
      <xdr:colOff>561975</xdr:colOff>
      <xdr:row>77</xdr:row>
      <xdr:rowOff>93999</xdr:rowOff>
    </xdr:to>
    <xdr:sp macro="" textlink="">
      <xdr:nvSpPr>
        <xdr:cNvPr id="426" name="円/楕円 425"/>
        <xdr:cNvSpPr/>
      </xdr:nvSpPr>
      <xdr:spPr>
        <a:xfrm>
          <a:off x="8699500" y="131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110525</xdr:rowOff>
    </xdr:from>
    <xdr:ext cx="534377" cy="259045"/>
    <xdr:sp macro="" textlink="">
      <xdr:nvSpPr>
        <xdr:cNvPr id="427" name="テキスト ボックス 426"/>
        <xdr:cNvSpPr txBox="1"/>
      </xdr:nvSpPr>
      <xdr:spPr>
        <a:xfrm>
          <a:off x="8483111" y="129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12,205</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151961</xdr:rowOff>
    </xdr:from>
    <xdr:to>
      <xdr:col>11</xdr:col>
      <xdr:colOff>358775</xdr:colOff>
      <xdr:row>76</xdr:row>
      <xdr:rowOff>82111</xdr:rowOff>
    </xdr:to>
    <xdr:sp macro="" textlink="">
      <xdr:nvSpPr>
        <xdr:cNvPr id="428" name="円/楕円 427"/>
        <xdr:cNvSpPr/>
      </xdr:nvSpPr>
      <xdr:spPr>
        <a:xfrm>
          <a:off x="7810500" y="1301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98638</xdr:rowOff>
    </xdr:from>
    <xdr:ext cx="534377" cy="259045"/>
    <xdr:sp macro="" textlink="">
      <xdr:nvSpPr>
        <xdr:cNvPr id="429" name="テキスト ボックス 428"/>
        <xdr:cNvSpPr txBox="1"/>
      </xdr:nvSpPr>
      <xdr:spPr>
        <a:xfrm>
          <a:off x="7594111" y="1278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168256</xdr:rowOff>
    </xdr:from>
    <xdr:to>
      <xdr:col>10</xdr:col>
      <xdr:colOff>155575</xdr:colOff>
      <xdr:row>77</xdr:row>
      <xdr:rowOff>98406</xdr:rowOff>
    </xdr:to>
    <xdr:sp macro="" textlink="">
      <xdr:nvSpPr>
        <xdr:cNvPr id="430" name="円/楕円 429"/>
        <xdr:cNvSpPr/>
      </xdr:nvSpPr>
      <xdr:spPr>
        <a:xfrm>
          <a:off x="6921500" y="131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114933</xdr:rowOff>
    </xdr:from>
    <xdr:ext cx="534377" cy="259045"/>
    <xdr:sp macro="" textlink="">
      <xdr:nvSpPr>
        <xdr:cNvPr id="431" name="テキスト ボックス 430"/>
        <xdr:cNvSpPr txBox="1"/>
      </xdr:nvSpPr>
      <xdr:spPr>
        <a:xfrm>
          <a:off x="6705111" y="129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5" name="直線コネクタ 454"/>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6"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7" name="直線コネクタ 456"/>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58"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59" name="直線コネクタ 458"/>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35534</xdr:rowOff>
    </xdr:from>
    <xdr:to>
      <xdr:col>15</xdr:col>
      <xdr:colOff>180975</xdr:colOff>
      <xdr:row>92</xdr:row>
      <xdr:rowOff>74981</xdr:rowOff>
    </xdr:to>
    <xdr:cxnSp macro="">
      <xdr:nvCxnSpPr>
        <xdr:cNvPr id="460" name="直線コネクタ 459"/>
        <xdr:cNvCxnSpPr/>
      </xdr:nvCxnSpPr>
      <xdr:spPr>
        <a:xfrm flipV="1">
          <a:off x="9639300" y="15808934"/>
          <a:ext cx="838200" cy="3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40860</xdr:rowOff>
    </xdr:from>
    <xdr:ext cx="534377" cy="259045"/>
    <xdr:sp macro="" textlink="">
      <xdr:nvSpPr>
        <xdr:cNvPr id="461" name="土木費平均値テキスト"/>
        <xdr:cNvSpPr txBox="1"/>
      </xdr:nvSpPr>
      <xdr:spPr>
        <a:xfrm>
          <a:off x="10528300" y="1632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2" name="フローチャート : 判断 461"/>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74981</xdr:rowOff>
    </xdr:from>
    <xdr:to>
      <xdr:col>14</xdr:col>
      <xdr:colOff>28575</xdr:colOff>
      <xdr:row>94</xdr:row>
      <xdr:rowOff>145783</xdr:rowOff>
    </xdr:to>
    <xdr:cxnSp macro="">
      <xdr:nvCxnSpPr>
        <xdr:cNvPr id="463" name="直線コネクタ 462"/>
        <xdr:cNvCxnSpPr/>
      </xdr:nvCxnSpPr>
      <xdr:spPr>
        <a:xfrm flipV="1">
          <a:off x="8750300" y="15848381"/>
          <a:ext cx="889000" cy="41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4" name="フローチャート : 判断 463"/>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159897</xdr:rowOff>
    </xdr:from>
    <xdr:ext cx="534377" cy="259045"/>
    <xdr:sp macro="" textlink="">
      <xdr:nvSpPr>
        <xdr:cNvPr id="465" name="テキスト ボックス 464"/>
        <xdr:cNvSpPr txBox="1"/>
      </xdr:nvSpPr>
      <xdr:spPr>
        <a:xfrm>
          <a:off x="9372111" y="162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145783</xdr:rowOff>
    </xdr:from>
    <xdr:to>
      <xdr:col>12</xdr:col>
      <xdr:colOff>511175</xdr:colOff>
      <xdr:row>95</xdr:row>
      <xdr:rowOff>77000</xdr:rowOff>
    </xdr:to>
    <xdr:cxnSp macro="">
      <xdr:nvCxnSpPr>
        <xdr:cNvPr id="466" name="直線コネクタ 465"/>
        <xdr:cNvCxnSpPr/>
      </xdr:nvCxnSpPr>
      <xdr:spPr>
        <a:xfrm flipV="1">
          <a:off x="7861300" y="16262083"/>
          <a:ext cx="889000" cy="10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7" name="フローチャート : 判断 466"/>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4030</xdr:rowOff>
    </xdr:from>
    <xdr:ext cx="534377" cy="259045"/>
    <xdr:sp macro="" textlink="">
      <xdr:nvSpPr>
        <xdr:cNvPr id="468" name="テキスト ボックス 467"/>
        <xdr:cNvSpPr txBox="1"/>
      </xdr:nvSpPr>
      <xdr:spPr>
        <a:xfrm>
          <a:off x="8483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158535</xdr:rowOff>
    </xdr:from>
    <xdr:to>
      <xdr:col>11</xdr:col>
      <xdr:colOff>307975</xdr:colOff>
      <xdr:row>95</xdr:row>
      <xdr:rowOff>77000</xdr:rowOff>
    </xdr:to>
    <xdr:cxnSp macro="">
      <xdr:nvCxnSpPr>
        <xdr:cNvPr id="469" name="直線コネクタ 468"/>
        <xdr:cNvCxnSpPr/>
      </xdr:nvCxnSpPr>
      <xdr:spPr>
        <a:xfrm>
          <a:off x="6972300" y="16274835"/>
          <a:ext cx="889000" cy="8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0" name="フローチャート : 判断 469"/>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155808</xdr:rowOff>
    </xdr:from>
    <xdr:ext cx="534377" cy="259045"/>
    <xdr:sp macro="" textlink="">
      <xdr:nvSpPr>
        <xdr:cNvPr id="471" name="テキスト ボックス 470"/>
        <xdr:cNvSpPr txBox="1"/>
      </xdr:nvSpPr>
      <xdr:spPr>
        <a:xfrm>
          <a:off x="7594111" y="164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2" name="フローチャート : 判断 471"/>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70184</xdr:rowOff>
    </xdr:from>
    <xdr:ext cx="534377" cy="259045"/>
    <xdr:sp macro="" textlink="">
      <xdr:nvSpPr>
        <xdr:cNvPr id="473" name="テキスト ボックス 472"/>
        <xdr:cNvSpPr txBox="1"/>
      </xdr:nvSpPr>
      <xdr:spPr>
        <a:xfrm>
          <a:off x="6705111" y="16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156184</xdr:rowOff>
    </xdr:from>
    <xdr:to>
      <xdr:col>15</xdr:col>
      <xdr:colOff>231775</xdr:colOff>
      <xdr:row>92</xdr:row>
      <xdr:rowOff>86334</xdr:rowOff>
    </xdr:to>
    <xdr:sp macro="" textlink="">
      <xdr:nvSpPr>
        <xdr:cNvPr id="479" name="円/楕円 478"/>
        <xdr:cNvSpPr/>
      </xdr:nvSpPr>
      <xdr:spPr>
        <a:xfrm>
          <a:off x="10426700" y="1575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7611</xdr:rowOff>
    </xdr:from>
    <xdr:ext cx="534377" cy="259045"/>
    <xdr:sp macro="" textlink="">
      <xdr:nvSpPr>
        <xdr:cNvPr id="480" name="土木費該当値テキスト"/>
        <xdr:cNvSpPr txBox="1"/>
      </xdr:nvSpPr>
      <xdr:spPr>
        <a:xfrm>
          <a:off x="10528300" y="1560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95,202</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24181</xdr:rowOff>
    </xdr:from>
    <xdr:to>
      <xdr:col>14</xdr:col>
      <xdr:colOff>79375</xdr:colOff>
      <xdr:row>92</xdr:row>
      <xdr:rowOff>125781</xdr:rowOff>
    </xdr:to>
    <xdr:sp macro="" textlink="">
      <xdr:nvSpPr>
        <xdr:cNvPr id="481" name="円/楕円 480"/>
        <xdr:cNvSpPr/>
      </xdr:nvSpPr>
      <xdr:spPr>
        <a:xfrm>
          <a:off x="9588500" y="1579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142308</xdr:rowOff>
    </xdr:from>
    <xdr:ext cx="534377" cy="259045"/>
    <xdr:sp macro="" textlink="">
      <xdr:nvSpPr>
        <xdr:cNvPr id="482" name="テキスト ボックス 481"/>
        <xdr:cNvSpPr txBox="1"/>
      </xdr:nvSpPr>
      <xdr:spPr>
        <a:xfrm>
          <a:off x="9372111" y="1557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92,096</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94983</xdr:rowOff>
    </xdr:from>
    <xdr:to>
      <xdr:col>12</xdr:col>
      <xdr:colOff>561975</xdr:colOff>
      <xdr:row>95</xdr:row>
      <xdr:rowOff>25133</xdr:rowOff>
    </xdr:to>
    <xdr:sp macro="" textlink="">
      <xdr:nvSpPr>
        <xdr:cNvPr id="483" name="円/楕円 482"/>
        <xdr:cNvSpPr/>
      </xdr:nvSpPr>
      <xdr:spPr>
        <a:xfrm>
          <a:off x="8699500" y="1621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41660</xdr:rowOff>
    </xdr:from>
    <xdr:ext cx="534377" cy="259045"/>
    <xdr:sp macro="" textlink="">
      <xdr:nvSpPr>
        <xdr:cNvPr id="484" name="テキスト ボックス 483"/>
        <xdr:cNvSpPr txBox="1"/>
      </xdr:nvSpPr>
      <xdr:spPr>
        <a:xfrm>
          <a:off x="8483111" y="159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59,521</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26200</xdr:rowOff>
    </xdr:from>
    <xdr:to>
      <xdr:col>11</xdr:col>
      <xdr:colOff>358775</xdr:colOff>
      <xdr:row>95</xdr:row>
      <xdr:rowOff>127800</xdr:rowOff>
    </xdr:to>
    <xdr:sp macro="" textlink="">
      <xdr:nvSpPr>
        <xdr:cNvPr id="485" name="円/楕円 484"/>
        <xdr:cNvSpPr/>
      </xdr:nvSpPr>
      <xdr:spPr>
        <a:xfrm>
          <a:off x="7810500" y="163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144327</xdr:rowOff>
    </xdr:from>
    <xdr:ext cx="534377" cy="259045"/>
    <xdr:sp macro="" textlink="">
      <xdr:nvSpPr>
        <xdr:cNvPr id="486" name="テキスト ボックス 485"/>
        <xdr:cNvSpPr txBox="1"/>
      </xdr:nvSpPr>
      <xdr:spPr>
        <a:xfrm>
          <a:off x="7594111" y="1608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51,437</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107735</xdr:rowOff>
    </xdr:from>
    <xdr:to>
      <xdr:col>10</xdr:col>
      <xdr:colOff>155575</xdr:colOff>
      <xdr:row>95</xdr:row>
      <xdr:rowOff>37885</xdr:rowOff>
    </xdr:to>
    <xdr:sp macro="" textlink="">
      <xdr:nvSpPr>
        <xdr:cNvPr id="487" name="円/楕円 486"/>
        <xdr:cNvSpPr/>
      </xdr:nvSpPr>
      <xdr:spPr>
        <a:xfrm>
          <a:off x="6921500" y="1622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54412</xdr:rowOff>
    </xdr:from>
    <xdr:ext cx="534377" cy="259045"/>
    <xdr:sp macro="" textlink="">
      <xdr:nvSpPr>
        <xdr:cNvPr id="488" name="テキスト ボックス 487"/>
        <xdr:cNvSpPr txBox="1"/>
      </xdr:nvSpPr>
      <xdr:spPr>
        <a:xfrm>
          <a:off x="6705111" y="1599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1" name="直線コネクタ 510"/>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2"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3" name="直線コネクタ 512"/>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4"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5" name="直線コネクタ 514"/>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16713</xdr:rowOff>
    </xdr:from>
    <xdr:to>
      <xdr:col>23</xdr:col>
      <xdr:colOff>517525</xdr:colOff>
      <xdr:row>37</xdr:row>
      <xdr:rowOff>11273</xdr:rowOff>
    </xdr:to>
    <xdr:cxnSp macro="">
      <xdr:nvCxnSpPr>
        <xdr:cNvPr id="516" name="直線コネクタ 515"/>
        <xdr:cNvCxnSpPr/>
      </xdr:nvCxnSpPr>
      <xdr:spPr>
        <a:xfrm>
          <a:off x="15481300" y="6188913"/>
          <a:ext cx="838200" cy="16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17"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18" name="フローチャート : 判断 517"/>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16713</xdr:rowOff>
    </xdr:from>
    <xdr:to>
      <xdr:col>22</xdr:col>
      <xdr:colOff>365125</xdr:colOff>
      <xdr:row>36</xdr:row>
      <xdr:rowOff>136865</xdr:rowOff>
    </xdr:to>
    <xdr:cxnSp macro="">
      <xdr:nvCxnSpPr>
        <xdr:cNvPr id="519" name="直線コネクタ 518"/>
        <xdr:cNvCxnSpPr/>
      </xdr:nvCxnSpPr>
      <xdr:spPr>
        <a:xfrm flipV="1">
          <a:off x="14592300" y="6188913"/>
          <a:ext cx="889000" cy="12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0" name="フローチャート : 判断 519"/>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69064</xdr:rowOff>
    </xdr:from>
    <xdr:ext cx="534377" cy="259045"/>
    <xdr:sp macro="" textlink="">
      <xdr:nvSpPr>
        <xdr:cNvPr id="521" name="テキスト ボックス 520"/>
        <xdr:cNvSpPr txBox="1"/>
      </xdr:nvSpPr>
      <xdr:spPr>
        <a:xfrm>
          <a:off x="15214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136865</xdr:rowOff>
    </xdr:from>
    <xdr:to>
      <xdr:col>21</xdr:col>
      <xdr:colOff>161925</xdr:colOff>
      <xdr:row>37</xdr:row>
      <xdr:rowOff>79167</xdr:rowOff>
    </xdr:to>
    <xdr:cxnSp macro="">
      <xdr:nvCxnSpPr>
        <xdr:cNvPr id="522" name="直線コネクタ 521"/>
        <xdr:cNvCxnSpPr/>
      </xdr:nvCxnSpPr>
      <xdr:spPr>
        <a:xfrm flipV="1">
          <a:off x="13703300" y="6309065"/>
          <a:ext cx="889000" cy="11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3" name="フローチャート : 判断 522"/>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4" name="テキスト ボックス 523"/>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32121</xdr:rowOff>
    </xdr:from>
    <xdr:to>
      <xdr:col>19</xdr:col>
      <xdr:colOff>644525</xdr:colOff>
      <xdr:row>37</xdr:row>
      <xdr:rowOff>79167</xdr:rowOff>
    </xdr:to>
    <xdr:cxnSp macro="">
      <xdr:nvCxnSpPr>
        <xdr:cNvPr id="525" name="直線コネクタ 524"/>
        <xdr:cNvCxnSpPr/>
      </xdr:nvCxnSpPr>
      <xdr:spPr>
        <a:xfrm>
          <a:off x="12814300" y="6375771"/>
          <a:ext cx="889000" cy="4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6" name="フローチャート : 判断 525"/>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7" name="テキスト ボックス 526"/>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8" name="フローチャート : 判断 527"/>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29" name="テキスト ボックス 528"/>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131923</xdr:rowOff>
    </xdr:from>
    <xdr:to>
      <xdr:col>23</xdr:col>
      <xdr:colOff>568325</xdr:colOff>
      <xdr:row>37</xdr:row>
      <xdr:rowOff>62073</xdr:rowOff>
    </xdr:to>
    <xdr:sp macro="" textlink="">
      <xdr:nvSpPr>
        <xdr:cNvPr id="535" name="円/楕円 534"/>
        <xdr:cNvSpPr/>
      </xdr:nvSpPr>
      <xdr:spPr>
        <a:xfrm>
          <a:off x="16268700" y="630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110350</xdr:rowOff>
    </xdr:from>
    <xdr:ext cx="534377" cy="259045"/>
    <xdr:sp macro="" textlink="">
      <xdr:nvSpPr>
        <xdr:cNvPr id="536" name="消防費該当値テキスト"/>
        <xdr:cNvSpPr txBox="1"/>
      </xdr:nvSpPr>
      <xdr:spPr>
        <a:xfrm>
          <a:off x="16370300" y="628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16,559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137363</xdr:rowOff>
    </xdr:from>
    <xdr:to>
      <xdr:col>22</xdr:col>
      <xdr:colOff>415925</xdr:colOff>
      <xdr:row>36</xdr:row>
      <xdr:rowOff>67513</xdr:rowOff>
    </xdr:to>
    <xdr:sp macro="" textlink="">
      <xdr:nvSpPr>
        <xdr:cNvPr id="537" name="円/楕円 536"/>
        <xdr:cNvSpPr/>
      </xdr:nvSpPr>
      <xdr:spPr>
        <a:xfrm>
          <a:off x="15430500" y="61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84040</xdr:rowOff>
    </xdr:from>
    <xdr:ext cx="534377" cy="259045"/>
    <xdr:sp macro="" textlink="">
      <xdr:nvSpPr>
        <xdr:cNvPr id="538" name="テキスト ボックス 537"/>
        <xdr:cNvSpPr txBox="1"/>
      </xdr:nvSpPr>
      <xdr:spPr>
        <a:xfrm>
          <a:off x="15214111" y="59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86065</xdr:rowOff>
    </xdr:from>
    <xdr:to>
      <xdr:col>21</xdr:col>
      <xdr:colOff>212725</xdr:colOff>
      <xdr:row>37</xdr:row>
      <xdr:rowOff>16215</xdr:rowOff>
    </xdr:to>
    <xdr:sp macro="" textlink="">
      <xdr:nvSpPr>
        <xdr:cNvPr id="539" name="円/楕円 538"/>
        <xdr:cNvSpPr/>
      </xdr:nvSpPr>
      <xdr:spPr>
        <a:xfrm>
          <a:off x="14541500" y="62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32742</xdr:rowOff>
    </xdr:from>
    <xdr:ext cx="534377" cy="259045"/>
    <xdr:sp macro="" textlink="">
      <xdr:nvSpPr>
        <xdr:cNvPr id="540" name="テキスト ボックス 539"/>
        <xdr:cNvSpPr txBox="1"/>
      </xdr:nvSpPr>
      <xdr:spPr>
        <a:xfrm>
          <a:off x="14325111" y="60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28367</xdr:rowOff>
    </xdr:from>
    <xdr:to>
      <xdr:col>20</xdr:col>
      <xdr:colOff>9525</xdr:colOff>
      <xdr:row>37</xdr:row>
      <xdr:rowOff>129967</xdr:rowOff>
    </xdr:to>
    <xdr:sp macro="" textlink="">
      <xdr:nvSpPr>
        <xdr:cNvPr id="541" name="円/楕円 540"/>
        <xdr:cNvSpPr/>
      </xdr:nvSpPr>
      <xdr:spPr>
        <a:xfrm>
          <a:off x="13652500" y="637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121094</xdr:rowOff>
    </xdr:from>
    <xdr:ext cx="534377" cy="259045"/>
    <xdr:sp macro="" textlink="">
      <xdr:nvSpPr>
        <xdr:cNvPr id="542" name="テキスト ボックス 541"/>
        <xdr:cNvSpPr txBox="1"/>
      </xdr:nvSpPr>
      <xdr:spPr>
        <a:xfrm>
          <a:off x="13436111" y="646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152771</xdr:rowOff>
    </xdr:from>
    <xdr:to>
      <xdr:col>18</xdr:col>
      <xdr:colOff>492125</xdr:colOff>
      <xdr:row>37</xdr:row>
      <xdr:rowOff>82921</xdr:rowOff>
    </xdr:to>
    <xdr:sp macro="" textlink="">
      <xdr:nvSpPr>
        <xdr:cNvPr id="543" name="円/楕円 542"/>
        <xdr:cNvSpPr/>
      </xdr:nvSpPr>
      <xdr:spPr>
        <a:xfrm>
          <a:off x="12763500" y="63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99448</xdr:rowOff>
    </xdr:from>
    <xdr:ext cx="534377" cy="259045"/>
    <xdr:sp macro="" textlink="">
      <xdr:nvSpPr>
        <xdr:cNvPr id="544" name="テキスト ボックス 543"/>
        <xdr:cNvSpPr txBox="1"/>
      </xdr:nvSpPr>
      <xdr:spPr>
        <a:xfrm>
          <a:off x="12547111" y="610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69" name="直線コネクタ 568"/>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0"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1" name="直線コネクタ 570"/>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2"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3" name="直線コネクタ 572"/>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110096</xdr:rowOff>
    </xdr:from>
    <xdr:to>
      <xdr:col>23</xdr:col>
      <xdr:colOff>517525</xdr:colOff>
      <xdr:row>53</xdr:row>
      <xdr:rowOff>134176</xdr:rowOff>
    </xdr:to>
    <xdr:cxnSp macro="">
      <xdr:nvCxnSpPr>
        <xdr:cNvPr id="574" name="直線コネクタ 573"/>
        <xdr:cNvCxnSpPr/>
      </xdr:nvCxnSpPr>
      <xdr:spPr>
        <a:xfrm flipV="1">
          <a:off x="15481300" y="9025496"/>
          <a:ext cx="838200" cy="19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100131</xdr:rowOff>
    </xdr:from>
    <xdr:ext cx="534377" cy="259045"/>
    <xdr:sp macro="" textlink="">
      <xdr:nvSpPr>
        <xdr:cNvPr id="575" name="教育費平均値テキスト"/>
        <xdr:cNvSpPr txBox="1"/>
      </xdr:nvSpPr>
      <xdr:spPr>
        <a:xfrm>
          <a:off x="16370300" y="9529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6" name="フローチャート : 判断 575"/>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134176</xdr:rowOff>
    </xdr:from>
    <xdr:to>
      <xdr:col>22</xdr:col>
      <xdr:colOff>365125</xdr:colOff>
      <xdr:row>55</xdr:row>
      <xdr:rowOff>24981</xdr:rowOff>
    </xdr:to>
    <xdr:cxnSp macro="">
      <xdr:nvCxnSpPr>
        <xdr:cNvPr id="577" name="直線コネクタ 576"/>
        <xdr:cNvCxnSpPr/>
      </xdr:nvCxnSpPr>
      <xdr:spPr>
        <a:xfrm flipV="1">
          <a:off x="14592300" y="9221026"/>
          <a:ext cx="889000" cy="23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78" name="フローチャート : 判断 577"/>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10710</xdr:rowOff>
    </xdr:from>
    <xdr:ext cx="534377" cy="259045"/>
    <xdr:sp macro="" textlink="">
      <xdr:nvSpPr>
        <xdr:cNvPr id="579" name="テキスト ボックス 578"/>
        <xdr:cNvSpPr txBox="1"/>
      </xdr:nvSpPr>
      <xdr:spPr>
        <a:xfrm>
          <a:off x="15214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24981</xdr:rowOff>
    </xdr:from>
    <xdr:to>
      <xdr:col>21</xdr:col>
      <xdr:colOff>161925</xdr:colOff>
      <xdr:row>55</xdr:row>
      <xdr:rowOff>69806</xdr:rowOff>
    </xdr:to>
    <xdr:cxnSp macro="">
      <xdr:nvCxnSpPr>
        <xdr:cNvPr id="580" name="直線コネクタ 579"/>
        <xdr:cNvCxnSpPr/>
      </xdr:nvCxnSpPr>
      <xdr:spPr>
        <a:xfrm flipV="1">
          <a:off x="13703300" y="9454731"/>
          <a:ext cx="889000" cy="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1" name="フローチャート : 判断 580"/>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2" name="テキスト ボックス 581"/>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128784</xdr:rowOff>
    </xdr:from>
    <xdr:to>
      <xdr:col>19</xdr:col>
      <xdr:colOff>644525</xdr:colOff>
      <xdr:row>55</xdr:row>
      <xdr:rowOff>69806</xdr:rowOff>
    </xdr:to>
    <xdr:cxnSp macro="">
      <xdr:nvCxnSpPr>
        <xdr:cNvPr id="583" name="直線コネクタ 582"/>
        <xdr:cNvCxnSpPr/>
      </xdr:nvCxnSpPr>
      <xdr:spPr>
        <a:xfrm>
          <a:off x="12814300" y="9387084"/>
          <a:ext cx="889000" cy="11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4" name="フローチャート : 判断 583"/>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5" name="テキスト ボックス 584"/>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6" name="フローチャート : 判断 585"/>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87" name="テキスト ボックス 586"/>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59296</xdr:rowOff>
    </xdr:from>
    <xdr:to>
      <xdr:col>23</xdr:col>
      <xdr:colOff>568325</xdr:colOff>
      <xdr:row>52</xdr:row>
      <xdr:rowOff>160896</xdr:rowOff>
    </xdr:to>
    <xdr:sp macro="" textlink="">
      <xdr:nvSpPr>
        <xdr:cNvPr id="593" name="円/楕円 592"/>
        <xdr:cNvSpPr/>
      </xdr:nvSpPr>
      <xdr:spPr>
        <a:xfrm>
          <a:off x="16268700" y="897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82173</xdr:rowOff>
    </xdr:from>
    <xdr:ext cx="534377" cy="259045"/>
    <xdr:sp macro="" textlink="">
      <xdr:nvSpPr>
        <xdr:cNvPr id="594" name="教育費該当値テキスト"/>
        <xdr:cNvSpPr txBox="1"/>
      </xdr:nvSpPr>
      <xdr:spPr>
        <a:xfrm>
          <a:off x="16370300" y="882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79,554</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83376</xdr:rowOff>
    </xdr:from>
    <xdr:to>
      <xdr:col>22</xdr:col>
      <xdr:colOff>415925</xdr:colOff>
      <xdr:row>54</xdr:row>
      <xdr:rowOff>13526</xdr:rowOff>
    </xdr:to>
    <xdr:sp macro="" textlink="">
      <xdr:nvSpPr>
        <xdr:cNvPr id="595" name="円/楕円 594"/>
        <xdr:cNvSpPr/>
      </xdr:nvSpPr>
      <xdr:spPr>
        <a:xfrm>
          <a:off x="15430500" y="917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30053</xdr:rowOff>
    </xdr:from>
    <xdr:ext cx="534377" cy="259045"/>
    <xdr:sp macro="" textlink="">
      <xdr:nvSpPr>
        <xdr:cNvPr id="596" name="テキスト ボックス 595"/>
        <xdr:cNvSpPr txBox="1"/>
      </xdr:nvSpPr>
      <xdr:spPr>
        <a:xfrm>
          <a:off x="15214111" y="894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69,290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145631</xdr:rowOff>
    </xdr:from>
    <xdr:to>
      <xdr:col>21</xdr:col>
      <xdr:colOff>212725</xdr:colOff>
      <xdr:row>55</xdr:row>
      <xdr:rowOff>75781</xdr:rowOff>
    </xdr:to>
    <xdr:sp macro="" textlink="">
      <xdr:nvSpPr>
        <xdr:cNvPr id="597" name="円/楕円 596"/>
        <xdr:cNvSpPr/>
      </xdr:nvSpPr>
      <xdr:spPr>
        <a:xfrm>
          <a:off x="14541500" y="94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92308</xdr:rowOff>
    </xdr:from>
    <xdr:ext cx="534377" cy="259045"/>
    <xdr:sp macro="" textlink="">
      <xdr:nvSpPr>
        <xdr:cNvPr id="598" name="テキスト ボックス 597"/>
        <xdr:cNvSpPr txBox="1"/>
      </xdr:nvSpPr>
      <xdr:spPr>
        <a:xfrm>
          <a:off x="14325111" y="91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57,022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19006</xdr:rowOff>
    </xdr:from>
    <xdr:to>
      <xdr:col>20</xdr:col>
      <xdr:colOff>9525</xdr:colOff>
      <xdr:row>55</xdr:row>
      <xdr:rowOff>120606</xdr:rowOff>
    </xdr:to>
    <xdr:sp macro="" textlink="">
      <xdr:nvSpPr>
        <xdr:cNvPr id="599" name="円/楕円 598"/>
        <xdr:cNvSpPr/>
      </xdr:nvSpPr>
      <xdr:spPr>
        <a:xfrm>
          <a:off x="13652500" y="944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137133</xdr:rowOff>
    </xdr:from>
    <xdr:ext cx="534377" cy="259045"/>
    <xdr:sp macro="" textlink="">
      <xdr:nvSpPr>
        <xdr:cNvPr id="600" name="テキスト ボックス 599"/>
        <xdr:cNvSpPr txBox="1"/>
      </xdr:nvSpPr>
      <xdr:spPr>
        <a:xfrm>
          <a:off x="13436111" y="922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54,669</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77984</xdr:rowOff>
    </xdr:from>
    <xdr:to>
      <xdr:col>18</xdr:col>
      <xdr:colOff>492125</xdr:colOff>
      <xdr:row>55</xdr:row>
      <xdr:rowOff>8134</xdr:rowOff>
    </xdr:to>
    <xdr:sp macro="" textlink="">
      <xdr:nvSpPr>
        <xdr:cNvPr id="601" name="円/楕円 600"/>
        <xdr:cNvSpPr/>
      </xdr:nvSpPr>
      <xdr:spPr>
        <a:xfrm>
          <a:off x="12763500" y="93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24661</xdr:rowOff>
    </xdr:from>
    <xdr:ext cx="534377" cy="259045"/>
    <xdr:sp macro="" textlink="">
      <xdr:nvSpPr>
        <xdr:cNvPr id="602" name="テキスト ボックス 601"/>
        <xdr:cNvSpPr txBox="1"/>
      </xdr:nvSpPr>
      <xdr:spPr>
        <a:xfrm>
          <a:off x="12547111" y="91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60,573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4" name="直線コネクタ 623"/>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7"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28" name="直線コネクタ 627"/>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132476</xdr:rowOff>
    </xdr:from>
    <xdr:to>
      <xdr:col>23</xdr:col>
      <xdr:colOff>517525</xdr:colOff>
      <xdr:row>78</xdr:row>
      <xdr:rowOff>139357</xdr:rowOff>
    </xdr:to>
    <xdr:cxnSp macro="">
      <xdr:nvCxnSpPr>
        <xdr:cNvPr id="629" name="直線コネクタ 628"/>
        <xdr:cNvCxnSpPr/>
      </xdr:nvCxnSpPr>
      <xdr:spPr>
        <a:xfrm>
          <a:off x="15481300" y="13505576"/>
          <a:ext cx="8382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0"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1" name="フローチャート : 判断 630"/>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132476</xdr:rowOff>
    </xdr:from>
    <xdr:to>
      <xdr:col>22</xdr:col>
      <xdr:colOff>365125</xdr:colOff>
      <xdr:row>78</xdr:row>
      <xdr:rowOff>138945</xdr:rowOff>
    </xdr:to>
    <xdr:cxnSp macro="">
      <xdr:nvCxnSpPr>
        <xdr:cNvPr id="632" name="直線コネクタ 631"/>
        <xdr:cNvCxnSpPr/>
      </xdr:nvCxnSpPr>
      <xdr:spPr>
        <a:xfrm flipV="1">
          <a:off x="14592300" y="13505576"/>
          <a:ext cx="8890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3" name="フローチャート : 判断 632"/>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4" name="テキスト ボックス 633"/>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134328</xdr:rowOff>
    </xdr:from>
    <xdr:to>
      <xdr:col>21</xdr:col>
      <xdr:colOff>161925</xdr:colOff>
      <xdr:row>78</xdr:row>
      <xdr:rowOff>138945</xdr:rowOff>
    </xdr:to>
    <xdr:cxnSp macro="">
      <xdr:nvCxnSpPr>
        <xdr:cNvPr id="635" name="直線コネクタ 634"/>
        <xdr:cNvCxnSpPr/>
      </xdr:nvCxnSpPr>
      <xdr:spPr>
        <a:xfrm>
          <a:off x="13703300" y="13507428"/>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6" name="フローチャート : 判断 635"/>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7" name="テキスト ボックス 636"/>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121366</xdr:rowOff>
    </xdr:from>
    <xdr:to>
      <xdr:col>19</xdr:col>
      <xdr:colOff>644525</xdr:colOff>
      <xdr:row>78</xdr:row>
      <xdr:rowOff>134328</xdr:rowOff>
    </xdr:to>
    <xdr:cxnSp macro="">
      <xdr:nvCxnSpPr>
        <xdr:cNvPr id="638" name="直線コネクタ 637"/>
        <xdr:cNvCxnSpPr/>
      </xdr:nvCxnSpPr>
      <xdr:spPr>
        <a:xfrm>
          <a:off x="12814300" y="13494466"/>
          <a:ext cx="8890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39" name="フローチャート : 判断 638"/>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0" name="テキスト ボックス 639"/>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1" name="フローチャート : 判断 640"/>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2" name="テキスト ボックス 641"/>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88557</xdr:rowOff>
    </xdr:from>
    <xdr:to>
      <xdr:col>23</xdr:col>
      <xdr:colOff>568325</xdr:colOff>
      <xdr:row>79</xdr:row>
      <xdr:rowOff>18707</xdr:rowOff>
    </xdr:to>
    <xdr:sp macro="" textlink="">
      <xdr:nvSpPr>
        <xdr:cNvPr id="648" name="円/楕円 647"/>
        <xdr:cNvSpPr/>
      </xdr:nvSpPr>
      <xdr:spPr>
        <a:xfrm>
          <a:off x="16268700" y="1346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313932" cy="259045"/>
    <xdr:sp macro="" textlink="">
      <xdr:nvSpPr>
        <xdr:cNvPr id="649" name="災害復旧費該当値テキスト"/>
        <xdr:cNvSpPr txBox="1"/>
      </xdr:nvSpPr>
      <xdr:spPr>
        <a:xfrm>
          <a:off x="16370300" y="133827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81676</xdr:rowOff>
    </xdr:from>
    <xdr:to>
      <xdr:col>22</xdr:col>
      <xdr:colOff>415925</xdr:colOff>
      <xdr:row>79</xdr:row>
      <xdr:rowOff>11826</xdr:rowOff>
    </xdr:to>
    <xdr:sp macro="" textlink="">
      <xdr:nvSpPr>
        <xdr:cNvPr id="650" name="円/楕円 649"/>
        <xdr:cNvSpPr/>
      </xdr:nvSpPr>
      <xdr:spPr>
        <a:xfrm>
          <a:off x="15430500" y="134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2953</xdr:rowOff>
    </xdr:from>
    <xdr:ext cx="378565" cy="259045"/>
    <xdr:sp macro="" textlink="">
      <xdr:nvSpPr>
        <xdr:cNvPr id="651" name="テキスト ボックス 650"/>
        <xdr:cNvSpPr txBox="1"/>
      </xdr:nvSpPr>
      <xdr:spPr>
        <a:xfrm>
          <a:off x="15292017" y="13547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88145</xdr:rowOff>
    </xdr:from>
    <xdr:to>
      <xdr:col>21</xdr:col>
      <xdr:colOff>212725</xdr:colOff>
      <xdr:row>79</xdr:row>
      <xdr:rowOff>18295</xdr:rowOff>
    </xdr:to>
    <xdr:sp macro="" textlink="">
      <xdr:nvSpPr>
        <xdr:cNvPr id="652" name="円/楕円 651"/>
        <xdr:cNvSpPr/>
      </xdr:nvSpPr>
      <xdr:spPr>
        <a:xfrm>
          <a:off x="14541500" y="1346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9422</xdr:rowOff>
    </xdr:from>
    <xdr:ext cx="313932" cy="259045"/>
    <xdr:sp macro="" textlink="">
      <xdr:nvSpPr>
        <xdr:cNvPr id="653" name="テキスト ボックス 652"/>
        <xdr:cNvSpPr txBox="1"/>
      </xdr:nvSpPr>
      <xdr:spPr>
        <a:xfrm>
          <a:off x="14435333" y="13553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83528</xdr:rowOff>
    </xdr:from>
    <xdr:to>
      <xdr:col>20</xdr:col>
      <xdr:colOff>9525</xdr:colOff>
      <xdr:row>79</xdr:row>
      <xdr:rowOff>13678</xdr:rowOff>
    </xdr:to>
    <xdr:sp macro="" textlink="">
      <xdr:nvSpPr>
        <xdr:cNvPr id="654" name="円/楕円 653"/>
        <xdr:cNvSpPr/>
      </xdr:nvSpPr>
      <xdr:spPr>
        <a:xfrm>
          <a:off x="13652500" y="134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4805</xdr:rowOff>
    </xdr:from>
    <xdr:ext cx="378565" cy="259045"/>
    <xdr:sp macro="" textlink="">
      <xdr:nvSpPr>
        <xdr:cNvPr id="655" name="テキスト ボックス 654"/>
        <xdr:cNvSpPr txBox="1"/>
      </xdr:nvSpPr>
      <xdr:spPr>
        <a:xfrm>
          <a:off x="13514017" y="13549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70566</xdr:rowOff>
    </xdr:from>
    <xdr:to>
      <xdr:col>18</xdr:col>
      <xdr:colOff>492125</xdr:colOff>
      <xdr:row>79</xdr:row>
      <xdr:rowOff>716</xdr:rowOff>
    </xdr:to>
    <xdr:sp macro="" textlink="">
      <xdr:nvSpPr>
        <xdr:cNvPr id="656" name="円/楕円 655"/>
        <xdr:cNvSpPr/>
      </xdr:nvSpPr>
      <xdr:spPr>
        <a:xfrm>
          <a:off x="12763500" y="134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163293</xdr:rowOff>
    </xdr:from>
    <xdr:ext cx="378565" cy="259045"/>
    <xdr:sp macro="" textlink="">
      <xdr:nvSpPr>
        <xdr:cNvPr id="657" name="テキスト ボックス 656"/>
        <xdr:cNvSpPr txBox="1"/>
      </xdr:nvSpPr>
      <xdr:spPr>
        <a:xfrm>
          <a:off x="12625017" y="13536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1" name="直線コネクタ 680"/>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2"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3" name="直線コネクタ 682"/>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4"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5" name="直線コネクタ 684"/>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52515</xdr:rowOff>
    </xdr:from>
    <xdr:to>
      <xdr:col>23</xdr:col>
      <xdr:colOff>517525</xdr:colOff>
      <xdr:row>94</xdr:row>
      <xdr:rowOff>67387</xdr:rowOff>
    </xdr:to>
    <xdr:cxnSp macro="">
      <xdr:nvCxnSpPr>
        <xdr:cNvPr id="686" name="直線コネクタ 685"/>
        <xdr:cNvCxnSpPr/>
      </xdr:nvCxnSpPr>
      <xdr:spPr>
        <a:xfrm flipV="1">
          <a:off x="15481300" y="16168815"/>
          <a:ext cx="8382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125861</xdr:rowOff>
    </xdr:from>
    <xdr:ext cx="534377" cy="259045"/>
    <xdr:sp macro="" textlink="">
      <xdr:nvSpPr>
        <xdr:cNvPr id="687" name="公債費平均値テキスト"/>
        <xdr:cNvSpPr txBox="1"/>
      </xdr:nvSpPr>
      <xdr:spPr>
        <a:xfrm>
          <a:off x="16370300" y="1624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88" name="フローチャート : 判断 687"/>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55245</xdr:rowOff>
    </xdr:from>
    <xdr:to>
      <xdr:col>22</xdr:col>
      <xdr:colOff>365125</xdr:colOff>
      <xdr:row>94</xdr:row>
      <xdr:rowOff>67387</xdr:rowOff>
    </xdr:to>
    <xdr:cxnSp macro="">
      <xdr:nvCxnSpPr>
        <xdr:cNvPr id="689" name="直線コネクタ 688"/>
        <xdr:cNvCxnSpPr/>
      </xdr:nvCxnSpPr>
      <xdr:spPr>
        <a:xfrm>
          <a:off x="14592300" y="16171545"/>
          <a:ext cx="8890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0" name="フローチャート : 判断 689"/>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1" name="テキスト ボックス 690"/>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55245</xdr:rowOff>
    </xdr:from>
    <xdr:to>
      <xdr:col>21</xdr:col>
      <xdr:colOff>161925</xdr:colOff>
      <xdr:row>94</xdr:row>
      <xdr:rowOff>64415</xdr:rowOff>
    </xdr:to>
    <xdr:cxnSp macro="">
      <xdr:nvCxnSpPr>
        <xdr:cNvPr id="692" name="直線コネクタ 691"/>
        <xdr:cNvCxnSpPr/>
      </xdr:nvCxnSpPr>
      <xdr:spPr>
        <a:xfrm flipV="1">
          <a:off x="13703300" y="16171545"/>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3" name="フローチャート : 判断 692"/>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4" name="テキスト ボックス 693"/>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140055</xdr:rowOff>
    </xdr:from>
    <xdr:to>
      <xdr:col>19</xdr:col>
      <xdr:colOff>644525</xdr:colOff>
      <xdr:row>94</xdr:row>
      <xdr:rowOff>64415</xdr:rowOff>
    </xdr:to>
    <xdr:cxnSp macro="">
      <xdr:nvCxnSpPr>
        <xdr:cNvPr id="695" name="直線コネクタ 694"/>
        <xdr:cNvCxnSpPr/>
      </xdr:nvCxnSpPr>
      <xdr:spPr>
        <a:xfrm>
          <a:off x="12814300" y="16084905"/>
          <a:ext cx="889000" cy="9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6" name="フローチャート : 判断 695"/>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7" name="テキスト ボックス 696"/>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698" name="フローチャート : 判断 697"/>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699" name="テキスト ボックス 698"/>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1715</xdr:rowOff>
    </xdr:from>
    <xdr:to>
      <xdr:col>23</xdr:col>
      <xdr:colOff>568325</xdr:colOff>
      <xdr:row>94</xdr:row>
      <xdr:rowOff>103315</xdr:rowOff>
    </xdr:to>
    <xdr:sp macro="" textlink="">
      <xdr:nvSpPr>
        <xdr:cNvPr id="705" name="円/楕円 704"/>
        <xdr:cNvSpPr/>
      </xdr:nvSpPr>
      <xdr:spPr>
        <a:xfrm>
          <a:off x="16268700" y="161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24592</xdr:rowOff>
    </xdr:from>
    <xdr:ext cx="534377" cy="259045"/>
    <xdr:sp macro="" textlink="">
      <xdr:nvSpPr>
        <xdr:cNvPr id="706" name="公債費該当値テキスト"/>
        <xdr:cNvSpPr txBox="1"/>
      </xdr:nvSpPr>
      <xdr:spPr>
        <a:xfrm>
          <a:off x="16370300" y="1596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66,865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16587</xdr:rowOff>
    </xdr:from>
    <xdr:to>
      <xdr:col>22</xdr:col>
      <xdr:colOff>415925</xdr:colOff>
      <xdr:row>94</xdr:row>
      <xdr:rowOff>118187</xdr:rowOff>
    </xdr:to>
    <xdr:sp macro="" textlink="">
      <xdr:nvSpPr>
        <xdr:cNvPr id="707" name="円/楕円 706"/>
        <xdr:cNvSpPr/>
      </xdr:nvSpPr>
      <xdr:spPr>
        <a:xfrm>
          <a:off x="15430500" y="161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134714</xdr:rowOff>
    </xdr:from>
    <xdr:ext cx="534377" cy="259045"/>
    <xdr:sp macro="" textlink="">
      <xdr:nvSpPr>
        <xdr:cNvPr id="708" name="テキスト ボックス 707"/>
        <xdr:cNvSpPr txBox="1"/>
      </xdr:nvSpPr>
      <xdr:spPr>
        <a:xfrm>
          <a:off x="15214111" y="1590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65,694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4445</xdr:rowOff>
    </xdr:from>
    <xdr:to>
      <xdr:col>21</xdr:col>
      <xdr:colOff>212725</xdr:colOff>
      <xdr:row>94</xdr:row>
      <xdr:rowOff>106045</xdr:rowOff>
    </xdr:to>
    <xdr:sp macro="" textlink="">
      <xdr:nvSpPr>
        <xdr:cNvPr id="709" name="円/楕円 708"/>
        <xdr:cNvSpPr/>
      </xdr:nvSpPr>
      <xdr:spPr>
        <a:xfrm>
          <a:off x="14541500" y="161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122572</xdr:rowOff>
    </xdr:from>
    <xdr:ext cx="534377" cy="259045"/>
    <xdr:sp macro="" textlink="">
      <xdr:nvSpPr>
        <xdr:cNvPr id="710" name="テキスト ボックス 709"/>
        <xdr:cNvSpPr txBox="1"/>
      </xdr:nvSpPr>
      <xdr:spPr>
        <a:xfrm>
          <a:off x="14325111" y="1589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13615</xdr:rowOff>
    </xdr:from>
    <xdr:to>
      <xdr:col>20</xdr:col>
      <xdr:colOff>9525</xdr:colOff>
      <xdr:row>94</xdr:row>
      <xdr:rowOff>115215</xdr:rowOff>
    </xdr:to>
    <xdr:sp macro="" textlink="">
      <xdr:nvSpPr>
        <xdr:cNvPr id="711" name="円/楕円 710"/>
        <xdr:cNvSpPr/>
      </xdr:nvSpPr>
      <xdr:spPr>
        <a:xfrm>
          <a:off x="13652500" y="1612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131742</xdr:rowOff>
    </xdr:from>
    <xdr:ext cx="534377" cy="259045"/>
    <xdr:sp macro="" textlink="">
      <xdr:nvSpPr>
        <xdr:cNvPr id="712" name="テキスト ボックス 711"/>
        <xdr:cNvSpPr txBox="1"/>
      </xdr:nvSpPr>
      <xdr:spPr>
        <a:xfrm>
          <a:off x="13436111" y="1590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65,928</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89255</xdr:rowOff>
    </xdr:from>
    <xdr:to>
      <xdr:col>18</xdr:col>
      <xdr:colOff>492125</xdr:colOff>
      <xdr:row>94</xdr:row>
      <xdr:rowOff>19405</xdr:rowOff>
    </xdr:to>
    <xdr:sp macro="" textlink="">
      <xdr:nvSpPr>
        <xdr:cNvPr id="713" name="円/楕円 712"/>
        <xdr:cNvSpPr/>
      </xdr:nvSpPr>
      <xdr:spPr>
        <a:xfrm>
          <a:off x="12763500" y="1603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35932</xdr:rowOff>
    </xdr:from>
    <xdr:ext cx="534377" cy="259045"/>
    <xdr:sp macro="" textlink="">
      <xdr:nvSpPr>
        <xdr:cNvPr id="714" name="テキスト ボックス 713"/>
        <xdr:cNvSpPr txBox="1"/>
      </xdr:nvSpPr>
      <xdr:spPr>
        <a:xfrm>
          <a:off x="12547111" y="1580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38" name="直線コネクタ 737"/>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39"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1"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2" name="直線コネクタ 741"/>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164465</xdr:rowOff>
    </xdr:from>
    <xdr:to>
      <xdr:col>32</xdr:col>
      <xdr:colOff>187325</xdr:colOff>
      <xdr:row>38</xdr:row>
      <xdr:rowOff>76835</xdr:rowOff>
    </xdr:to>
    <xdr:cxnSp macro="">
      <xdr:nvCxnSpPr>
        <xdr:cNvPr id="743" name="直線コネクタ 742"/>
        <xdr:cNvCxnSpPr/>
      </xdr:nvCxnSpPr>
      <xdr:spPr>
        <a:xfrm flipV="1">
          <a:off x="21323300" y="6508115"/>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105998</xdr:rowOff>
    </xdr:from>
    <xdr:ext cx="378565" cy="259045"/>
    <xdr:sp macro="" textlink="">
      <xdr:nvSpPr>
        <xdr:cNvPr id="744" name="諸支出金平均値テキスト"/>
        <xdr:cNvSpPr txBox="1"/>
      </xdr:nvSpPr>
      <xdr:spPr>
        <a:xfrm>
          <a:off x="22212300" y="6621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5" name="フローチャート : 判断 744"/>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76835</xdr:rowOff>
    </xdr:from>
    <xdr:to>
      <xdr:col>31</xdr:col>
      <xdr:colOff>34925</xdr:colOff>
      <xdr:row>38</xdr:row>
      <xdr:rowOff>150749</xdr:rowOff>
    </xdr:to>
    <xdr:cxnSp macro="">
      <xdr:nvCxnSpPr>
        <xdr:cNvPr id="746" name="直線コネクタ 745"/>
        <xdr:cNvCxnSpPr/>
      </xdr:nvCxnSpPr>
      <xdr:spPr>
        <a:xfrm flipV="1">
          <a:off x="20434300" y="6591935"/>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7" name="フローチャート : 判断 746"/>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66184</xdr:rowOff>
    </xdr:from>
    <xdr:ext cx="378565" cy="259045"/>
    <xdr:sp macro="" textlink="">
      <xdr:nvSpPr>
        <xdr:cNvPr id="748" name="テキスト ボックス 747"/>
        <xdr:cNvSpPr txBox="1"/>
      </xdr:nvSpPr>
      <xdr:spPr>
        <a:xfrm>
          <a:off x="21134017" y="675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143701</xdr:rowOff>
    </xdr:from>
    <xdr:to>
      <xdr:col>29</xdr:col>
      <xdr:colOff>517525</xdr:colOff>
      <xdr:row>38</xdr:row>
      <xdr:rowOff>150749</xdr:rowOff>
    </xdr:to>
    <xdr:cxnSp macro="">
      <xdr:nvCxnSpPr>
        <xdr:cNvPr id="749" name="直線コネクタ 748"/>
        <xdr:cNvCxnSpPr/>
      </xdr:nvCxnSpPr>
      <xdr:spPr>
        <a:xfrm>
          <a:off x="19545300" y="5973001"/>
          <a:ext cx="889000" cy="69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0" name="フローチャート : 判断 749"/>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58945</xdr:rowOff>
    </xdr:from>
    <xdr:ext cx="378565" cy="259045"/>
    <xdr:sp macro="" textlink="">
      <xdr:nvSpPr>
        <xdr:cNvPr id="751" name="テキスト ボックス 750"/>
        <xdr:cNvSpPr txBox="1"/>
      </xdr:nvSpPr>
      <xdr:spPr>
        <a:xfrm>
          <a:off x="20245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143701</xdr:rowOff>
    </xdr:from>
    <xdr:to>
      <xdr:col>28</xdr:col>
      <xdr:colOff>314325</xdr:colOff>
      <xdr:row>37</xdr:row>
      <xdr:rowOff>46355</xdr:rowOff>
    </xdr:to>
    <xdr:cxnSp macro="">
      <xdr:nvCxnSpPr>
        <xdr:cNvPr id="752" name="直線コネクタ 751"/>
        <xdr:cNvCxnSpPr/>
      </xdr:nvCxnSpPr>
      <xdr:spPr>
        <a:xfrm flipV="1">
          <a:off x="18656300" y="5973001"/>
          <a:ext cx="889000" cy="41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3" name="フローチャート : 判断 752"/>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61421</xdr:rowOff>
    </xdr:from>
    <xdr:ext cx="378565" cy="259045"/>
    <xdr:sp macro="" textlink="">
      <xdr:nvSpPr>
        <xdr:cNvPr id="754" name="テキスト ボックス 753"/>
        <xdr:cNvSpPr txBox="1"/>
      </xdr:nvSpPr>
      <xdr:spPr>
        <a:xfrm>
          <a:off x="19356017" y="6747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5" name="フローチャート : 判断 754"/>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41419</xdr:rowOff>
    </xdr:from>
    <xdr:ext cx="378565" cy="259045"/>
    <xdr:sp macro="" textlink="">
      <xdr:nvSpPr>
        <xdr:cNvPr id="756" name="テキスト ボックス 755"/>
        <xdr:cNvSpPr txBox="1"/>
      </xdr:nvSpPr>
      <xdr:spPr>
        <a:xfrm>
          <a:off x="18467017" y="672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113665</xdr:rowOff>
    </xdr:from>
    <xdr:to>
      <xdr:col>32</xdr:col>
      <xdr:colOff>238125</xdr:colOff>
      <xdr:row>38</xdr:row>
      <xdr:rowOff>43815</xdr:rowOff>
    </xdr:to>
    <xdr:sp macro="" textlink="">
      <xdr:nvSpPr>
        <xdr:cNvPr id="762" name="円/楕円 761"/>
        <xdr:cNvSpPr/>
      </xdr:nvSpPr>
      <xdr:spPr>
        <a:xfrm>
          <a:off x="221107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136542</xdr:rowOff>
    </xdr:from>
    <xdr:ext cx="469744" cy="259045"/>
    <xdr:sp macro="" textlink="">
      <xdr:nvSpPr>
        <xdr:cNvPr id="763" name="諸支出金該当値テキスト"/>
        <xdr:cNvSpPr txBox="1"/>
      </xdr:nvSpPr>
      <xdr:spPr>
        <a:xfrm>
          <a:off x="22212300" y="630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26035</xdr:rowOff>
    </xdr:from>
    <xdr:to>
      <xdr:col>31</xdr:col>
      <xdr:colOff>85725</xdr:colOff>
      <xdr:row>38</xdr:row>
      <xdr:rowOff>127635</xdr:rowOff>
    </xdr:to>
    <xdr:sp macro="" textlink="">
      <xdr:nvSpPr>
        <xdr:cNvPr id="764" name="円/楕円 763"/>
        <xdr:cNvSpPr/>
      </xdr:nvSpPr>
      <xdr:spPr>
        <a:xfrm>
          <a:off x="21272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144162</xdr:rowOff>
    </xdr:from>
    <xdr:ext cx="378565" cy="259045"/>
    <xdr:sp macro="" textlink="">
      <xdr:nvSpPr>
        <xdr:cNvPr id="765" name="テキスト ボックス 764"/>
        <xdr:cNvSpPr txBox="1"/>
      </xdr:nvSpPr>
      <xdr:spPr>
        <a:xfrm>
          <a:off x="21134017" y="6316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99949</xdr:rowOff>
    </xdr:from>
    <xdr:to>
      <xdr:col>29</xdr:col>
      <xdr:colOff>568325</xdr:colOff>
      <xdr:row>39</xdr:row>
      <xdr:rowOff>30099</xdr:rowOff>
    </xdr:to>
    <xdr:sp macro="" textlink="">
      <xdr:nvSpPr>
        <xdr:cNvPr id="766" name="円/楕円 765"/>
        <xdr:cNvSpPr/>
      </xdr:nvSpPr>
      <xdr:spPr>
        <a:xfrm>
          <a:off x="20383500" y="66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46626</xdr:rowOff>
    </xdr:from>
    <xdr:ext cx="378565" cy="259045"/>
    <xdr:sp macro="" textlink="">
      <xdr:nvSpPr>
        <xdr:cNvPr id="767" name="テキスト ボックス 766"/>
        <xdr:cNvSpPr txBox="1"/>
      </xdr:nvSpPr>
      <xdr:spPr>
        <a:xfrm>
          <a:off x="20245017" y="6390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92901</xdr:rowOff>
    </xdr:from>
    <xdr:to>
      <xdr:col>28</xdr:col>
      <xdr:colOff>365125</xdr:colOff>
      <xdr:row>35</xdr:row>
      <xdr:rowOff>23051</xdr:rowOff>
    </xdr:to>
    <xdr:sp macro="" textlink="">
      <xdr:nvSpPr>
        <xdr:cNvPr id="768" name="円/楕円 767"/>
        <xdr:cNvSpPr/>
      </xdr:nvSpPr>
      <xdr:spPr>
        <a:xfrm>
          <a:off x="19494500" y="592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39578</xdr:rowOff>
    </xdr:from>
    <xdr:ext cx="469744" cy="259045"/>
    <xdr:sp macro="" textlink="">
      <xdr:nvSpPr>
        <xdr:cNvPr id="769" name="テキスト ボックス 768"/>
        <xdr:cNvSpPr txBox="1"/>
      </xdr:nvSpPr>
      <xdr:spPr>
        <a:xfrm>
          <a:off x="19310427" y="569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167005</xdr:rowOff>
    </xdr:from>
    <xdr:to>
      <xdr:col>27</xdr:col>
      <xdr:colOff>161925</xdr:colOff>
      <xdr:row>37</xdr:row>
      <xdr:rowOff>97155</xdr:rowOff>
    </xdr:to>
    <xdr:sp macro="" textlink="">
      <xdr:nvSpPr>
        <xdr:cNvPr id="770" name="円/楕円 769"/>
        <xdr:cNvSpPr/>
      </xdr:nvSpPr>
      <xdr:spPr>
        <a:xfrm>
          <a:off x="18605500" y="633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113682</xdr:rowOff>
    </xdr:from>
    <xdr:ext cx="469744" cy="259045"/>
    <xdr:sp macro="" textlink="">
      <xdr:nvSpPr>
        <xdr:cNvPr id="771" name="テキスト ボックス 770"/>
        <xdr:cNvSpPr txBox="1"/>
      </xdr:nvSpPr>
      <xdr:spPr>
        <a:xfrm>
          <a:off x="18421427" y="611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4" name="フローチャート :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6" name="フローチャート :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7" name="テキスト ボックス 79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9" name="フローチャート :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0" name="テキスト ボックス 79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2" name="フローチャート :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3" name="テキスト ボックス 80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4" name="フローチャート :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5" name="テキスト ボックス 80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1" name="円/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3" name="円/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4" name="テキスト ボックス 81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5" name="円/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6" name="テキスト ボックス 81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7" name="円/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8" name="テキスト ボックス 81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円/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0" name="テキスト ボックス 81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n-lt"/>
              <a:ea typeface="+mn-ea"/>
              <a:cs typeface="+mn-cs"/>
            </a:rPr>
            <a:t>民生費は扶助費の増に伴い、年々増加傾向にあるため、今後も給付適正化に努める必要がある。農林水産業費・土木費・教育費については普通建設事業費の大幅な増が主な要因である。</a:t>
          </a:r>
          <a:endParaRPr kumimoji="1" lang="en-US" altLang="ja-JP" sz="1100">
            <a:solidFill>
              <a:schemeClr val="dk1"/>
            </a:solidFill>
            <a:effectLst/>
            <a:latin typeface="+mn-lt"/>
            <a:ea typeface="+mn-ea"/>
            <a:cs typeface="+mn-cs"/>
          </a:endParaRPr>
        </a:p>
        <a:p>
          <a:pPr rtl="0" eaLnBrk="1" fontAlgn="auto" latinLnBrk="0" hangingPunct="1"/>
          <a:r>
            <a:rPr kumimoji="1" lang="ja-JP" altLang="ja-JP" sz="1100">
              <a:solidFill>
                <a:schemeClr val="dk1"/>
              </a:solidFill>
              <a:effectLst/>
              <a:latin typeface="+mn-lt"/>
              <a:ea typeface="+mn-ea"/>
              <a:cs typeface="+mn-cs"/>
            </a:rPr>
            <a:t>合併後の施策として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戦略的・効率的に事業推進を図る観点から優先的に実施していく事業を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新市建設計画</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より選定して実施しており、殆どの事業で</a:t>
          </a:r>
          <a:r>
            <a:rPr kumimoji="1" lang="ja-JP" altLang="ja-JP" sz="1100">
              <a:solidFill>
                <a:schemeClr val="dk1"/>
              </a:solidFill>
              <a:effectLst/>
              <a:latin typeface="+mn-lt"/>
              <a:ea typeface="+mn-ea"/>
              <a:cs typeface="+mn-cs"/>
            </a:rPr>
            <a:t>合併特例債</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活用して</a:t>
          </a:r>
          <a:r>
            <a:rPr kumimoji="1" lang="ja-JP" altLang="en-US" sz="1100">
              <a:solidFill>
                <a:schemeClr val="dk1"/>
              </a:solidFill>
              <a:effectLst/>
              <a:latin typeface="+mn-lt"/>
              <a:ea typeface="+mn-ea"/>
              <a:cs typeface="+mn-cs"/>
            </a:rPr>
            <a:t>事業を行っており、</a:t>
          </a:r>
          <a:r>
            <a:rPr kumimoji="1" lang="ja-JP" altLang="ja-JP" sz="1100">
              <a:solidFill>
                <a:schemeClr val="dk1"/>
              </a:solidFill>
              <a:effectLst/>
              <a:latin typeface="+mn-lt"/>
              <a:ea typeface="+mn-ea"/>
              <a:cs typeface="+mn-cs"/>
            </a:rPr>
            <a:t>活用可能期限までの間は大型事業実施が見込まれて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pPr rtl="0" eaLnBrk="1" fontAlgn="auto" latinLnBrk="0" hangingPunct="1"/>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計画的な財政運営を行う観点から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他事業との計画的な調整を図</a:t>
          </a:r>
          <a:r>
            <a:rPr kumimoji="1" lang="ja-JP" altLang="en-US" sz="1100">
              <a:solidFill>
                <a:schemeClr val="dk1"/>
              </a:solidFill>
              <a:effectLst/>
              <a:latin typeface="+mn-lt"/>
              <a:ea typeface="+mn-ea"/>
              <a:cs typeface="+mn-cs"/>
            </a:rPr>
            <a:t>りながら事業実施に努める。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・合併後、算定替による普通交付税増により、財政調整期金への積立が順調に増推移している。しかし、この状況は普通交付税に大きく依存しており、算定替の段階的減額が始まる平成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年度以降の実質収支及び基金状況は厳しくなることが予想される。</a:t>
          </a:r>
          <a:endParaRPr lang="ja-JP" altLang="ja-JP" sz="1400">
            <a:effectLst/>
          </a:endParaRPr>
        </a:p>
        <a:p>
          <a:pPr rtl="0"/>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・今後、普通交付税の段階的減額に備え、中期財政計画を基とした各歳出抑制を徹底し、健全な財政運営を図る。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・一般会計については、合併後、算定替えによる普通交付税増により、財政状況が好転し、黒字額を伸ばし続けてきたが、依然として普通交付税額による部分が大きいことを示している。</a:t>
          </a:r>
          <a:endParaRPr lang="ja-JP" altLang="ja-JP" sz="1400">
            <a:effectLst/>
          </a:endParaRPr>
        </a:p>
        <a:p>
          <a:pPr rtl="0"/>
          <a:r>
            <a:rPr lang="ja-JP" altLang="ja-JP" sz="1100" b="0" i="0" baseline="0">
              <a:solidFill>
                <a:schemeClr val="dk1"/>
              </a:solidFill>
              <a:effectLst/>
              <a:latin typeface="+mn-lt"/>
              <a:ea typeface="+mn-ea"/>
              <a:cs typeface="+mn-cs"/>
            </a:rPr>
            <a:t>また、各種特別会計について、赤字額は発生していないものの、公営企業関連特別会計についてはその不足分を、社会保障関連特別会計については、その年々伸びている支出に比例した分を、それぞれ一般会計から操出金として支出していることから、こちらも合併算定替による潤沢な一般財源のおかげで、現状を保つことができている状況にある。</a:t>
          </a:r>
          <a:endParaRPr lang="ja-JP" altLang="ja-JP" sz="1400">
            <a:effectLst/>
          </a:endParaRPr>
        </a:p>
        <a:p>
          <a:pPr rtl="0"/>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算定替の段階的減額を踏まえ、市全体の問題として、人件費をはじめとした各歳出抑制の徹底を図りながら、各種特別会計についても意識を据え、適正な使用料や保険料等の設定と徴収、及び社会保障関連経費の給付適正化による一般会計の負担減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41554684</v>
      </c>
      <c r="BO4" s="351"/>
      <c r="BP4" s="351"/>
      <c r="BQ4" s="351"/>
      <c r="BR4" s="351"/>
      <c r="BS4" s="351"/>
      <c r="BT4" s="351"/>
      <c r="BU4" s="352"/>
      <c r="BV4" s="350">
        <v>41697933</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10.6</v>
      </c>
      <c r="CU4" s="357"/>
      <c r="CV4" s="357"/>
      <c r="CW4" s="357"/>
      <c r="CX4" s="357"/>
      <c r="CY4" s="357"/>
      <c r="CZ4" s="357"/>
      <c r="DA4" s="358"/>
      <c r="DB4" s="356">
        <v>6.6</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39151117</v>
      </c>
      <c r="BO5" s="388"/>
      <c r="BP5" s="388"/>
      <c r="BQ5" s="388"/>
      <c r="BR5" s="388"/>
      <c r="BS5" s="388"/>
      <c r="BT5" s="388"/>
      <c r="BU5" s="389"/>
      <c r="BV5" s="387">
        <v>40279720</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81.599999999999994</v>
      </c>
      <c r="CU5" s="385"/>
      <c r="CV5" s="385"/>
      <c r="CW5" s="385"/>
      <c r="CX5" s="385"/>
      <c r="CY5" s="385"/>
      <c r="CZ5" s="385"/>
      <c r="DA5" s="386"/>
      <c r="DB5" s="384">
        <v>81.900000000000006</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2403567</v>
      </c>
      <c r="BO6" s="388"/>
      <c r="BP6" s="388"/>
      <c r="BQ6" s="388"/>
      <c r="BR6" s="388"/>
      <c r="BS6" s="388"/>
      <c r="BT6" s="388"/>
      <c r="BU6" s="389"/>
      <c r="BV6" s="387">
        <v>1418213</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85.2</v>
      </c>
      <c r="CU6" s="425"/>
      <c r="CV6" s="425"/>
      <c r="CW6" s="425"/>
      <c r="CX6" s="425"/>
      <c r="CY6" s="425"/>
      <c r="CZ6" s="425"/>
      <c r="DA6" s="426"/>
      <c r="DB6" s="424">
        <v>86.4</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329178</v>
      </c>
      <c r="BO7" s="388"/>
      <c r="BP7" s="388"/>
      <c r="BQ7" s="388"/>
      <c r="BR7" s="388"/>
      <c r="BS7" s="388"/>
      <c r="BT7" s="388"/>
      <c r="BU7" s="389"/>
      <c r="BV7" s="387">
        <v>139691</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19565742</v>
      </c>
      <c r="CU7" s="388"/>
      <c r="CV7" s="388"/>
      <c r="CW7" s="388"/>
      <c r="CX7" s="388"/>
      <c r="CY7" s="388"/>
      <c r="CZ7" s="388"/>
      <c r="DA7" s="389"/>
      <c r="DB7" s="387">
        <v>19479270</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2074389</v>
      </c>
      <c r="BO8" s="388"/>
      <c r="BP8" s="388"/>
      <c r="BQ8" s="388"/>
      <c r="BR8" s="388"/>
      <c r="BS8" s="388"/>
      <c r="BT8" s="388"/>
      <c r="BU8" s="389"/>
      <c r="BV8" s="387">
        <v>1278522</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0.32</v>
      </c>
      <c r="CU8" s="428"/>
      <c r="CV8" s="428"/>
      <c r="CW8" s="428"/>
      <c r="CX8" s="428"/>
      <c r="CY8" s="428"/>
      <c r="CZ8" s="428"/>
      <c r="DA8" s="429"/>
      <c r="DB8" s="427">
        <v>0.32</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51186</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795451</v>
      </c>
      <c r="BO9" s="388"/>
      <c r="BP9" s="388"/>
      <c r="BQ9" s="388"/>
      <c r="BR9" s="388"/>
      <c r="BS9" s="388"/>
      <c r="BT9" s="388"/>
      <c r="BU9" s="389"/>
      <c r="BV9" s="387">
        <v>-155312</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15</v>
      </c>
      <c r="CU9" s="385"/>
      <c r="CV9" s="385"/>
      <c r="CW9" s="385"/>
      <c r="CX9" s="385"/>
      <c r="CY9" s="385"/>
      <c r="CZ9" s="385"/>
      <c r="DA9" s="386"/>
      <c r="DB9" s="384">
        <v>14.6</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102</v>
      </c>
      <c r="M10" s="417"/>
      <c r="N10" s="417"/>
      <c r="O10" s="417"/>
      <c r="P10" s="417"/>
      <c r="Q10" s="418"/>
      <c r="R10" s="438">
        <v>52039</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911838</v>
      </c>
      <c r="BO10" s="388"/>
      <c r="BP10" s="388"/>
      <c r="BQ10" s="388"/>
      <c r="BR10" s="388"/>
      <c r="BS10" s="388"/>
      <c r="BT10" s="388"/>
      <c r="BU10" s="389"/>
      <c r="BV10" s="387">
        <v>721029</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78</v>
      </c>
      <c r="AV11" s="420"/>
      <c r="AW11" s="420"/>
      <c r="AX11" s="420"/>
      <c r="AY11" s="421" t="s">
        <v>110</v>
      </c>
      <c r="AZ11" s="422"/>
      <c r="BA11" s="422"/>
      <c r="BB11" s="422"/>
      <c r="BC11" s="422"/>
      <c r="BD11" s="422"/>
      <c r="BE11" s="422"/>
      <c r="BF11" s="422"/>
      <c r="BG11" s="422"/>
      <c r="BH11" s="422"/>
      <c r="BI11" s="422"/>
      <c r="BJ11" s="422"/>
      <c r="BK11" s="422"/>
      <c r="BL11" s="422"/>
      <c r="BM11" s="423"/>
      <c r="BN11" s="387" t="s">
        <v>111</v>
      </c>
      <c r="BO11" s="388"/>
      <c r="BP11" s="388"/>
      <c r="BQ11" s="388"/>
      <c r="BR11" s="388"/>
      <c r="BS11" s="388"/>
      <c r="BT11" s="388"/>
      <c r="BU11" s="389"/>
      <c r="BV11" s="387" t="s">
        <v>111</v>
      </c>
      <c r="BW11" s="388"/>
      <c r="BX11" s="388"/>
      <c r="BY11" s="388"/>
      <c r="BZ11" s="388"/>
      <c r="CA11" s="388"/>
      <c r="CB11" s="388"/>
      <c r="CC11" s="389"/>
      <c r="CD11" s="390" t="s">
        <v>112</v>
      </c>
      <c r="CE11" s="391"/>
      <c r="CF11" s="391"/>
      <c r="CG11" s="391"/>
      <c r="CH11" s="391"/>
      <c r="CI11" s="391"/>
      <c r="CJ11" s="391"/>
      <c r="CK11" s="391"/>
      <c r="CL11" s="391"/>
      <c r="CM11" s="391"/>
      <c r="CN11" s="391"/>
      <c r="CO11" s="391"/>
      <c r="CP11" s="391"/>
      <c r="CQ11" s="391"/>
      <c r="CR11" s="391"/>
      <c r="CS11" s="392"/>
      <c r="CT11" s="427" t="s">
        <v>111</v>
      </c>
      <c r="CU11" s="428"/>
      <c r="CV11" s="428"/>
      <c r="CW11" s="428"/>
      <c r="CX11" s="428"/>
      <c r="CY11" s="428"/>
      <c r="CZ11" s="428"/>
      <c r="DA11" s="429"/>
      <c r="DB11" s="427" t="s">
        <v>111</v>
      </c>
      <c r="DC11" s="428"/>
      <c r="DD11" s="428"/>
      <c r="DE11" s="428"/>
      <c r="DF11" s="428"/>
      <c r="DG11" s="428"/>
      <c r="DH11" s="428"/>
      <c r="DI11" s="429"/>
      <c r="DJ11" s="139"/>
      <c r="DK11" s="139"/>
      <c r="DL11" s="139"/>
      <c r="DM11" s="139"/>
      <c r="DN11" s="139"/>
      <c r="DO11" s="139"/>
    </row>
    <row r="12" spans="1:119" ht="18.75" customHeight="1" x14ac:dyDescent="0.15">
      <c r="A12" s="140"/>
      <c r="B12" s="447" t="s">
        <v>113</v>
      </c>
      <c r="C12" s="448"/>
      <c r="D12" s="448"/>
      <c r="E12" s="448"/>
      <c r="F12" s="448"/>
      <c r="G12" s="448"/>
      <c r="H12" s="448"/>
      <c r="I12" s="448"/>
      <c r="J12" s="448"/>
      <c r="K12" s="449"/>
      <c r="L12" s="456" t="s">
        <v>114</v>
      </c>
      <c r="M12" s="457"/>
      <c r="N12" s="457"/>
      <c r="O12" s="457"/>
      <c r="P12" s="457"/>
      <c r="Q12" s="458"/>
      <c r="R12" s="459">
        <v>54340</v>
      </c>
      <c r="S12" s="460"/>
      <c r="T12" s="460"/>
      <c r="U12" s="460"/>
      <c r="V12" s="461"/>
      <c r="W12" s="462" t="s">
        <v>1</v>
      </c>
      <c r="X12" s="420"/>
      <c r="Y12" s="420"/>
      <c r="Z12" s="420"/>
      <c r="AA12" s="420"/>
      <c r="AB12" s="463"/>
      <c r="AC12" s="419" t="s">
        <v>115</v>
      </c>
      <c r="AD12" s="420"/>
      <c r="AE12" s="420"/>
      <c r="AF12" s="420"/>
      <c r="AG12" s="463"/>
      <c r="AH12" s="419" t="s">
        <v>116</v>
      </c>
      <c r="AI12" s="420"/>
      <c r="AJ12" s="420"/>
      <c r="AK12" s="420"/>
      <c r="AL12" s="464"/>
      <c r="AM12" s="416" t="s">
        <v>117</v>
      </c>
      <c r="AN12" s="417"/>
      <c r="AO12" s="417"/>
      <c r="AP12" s="417"/>
      <c r="AQ12" s="417"/>
      <c r="AR12" s="417"/>
      <c r="AS12" s="417"/>
      <c r="AT12" s="418"/>
      <c r="AU12" s="419" t="s">
        <v>118</v>
      </c>
      <c r="AV12" s="420"/>
      <c r="AW12" s="420"/>
      <c r="AX12" s="420"/>
      <c r="AY12" s="421" t="s">
        <v>119</v>
      </c>
      <c r="AZ12" s="422"/>
      <c r="BA12" s="422"/>
      <c r="BB12" s="422"/>
      <c r="BC12" s="422"/>
      <c r="BD12" s="422"/>
      <c r="BE12" s="422"/>
      <c r="BF12" s="422"/>
      <c r="BG12" s="422"/>
      <c r="BH12" s="422"/>
      <c r="BI12" s="422"/>
      <c r="BJ12" s="422"/>
      <c r="BK12" s="422"/>
      <c r="BL12" s="422"/>
      <c r="BM12" s="423"/>
      <c r="BN12" s="387" t="s">
        <v>120</v>
      </c>
      <c r="BO12" s="388"/>
      <c r="BP12" s="388"/>
      <c r="BQ12" s="388"/>
      <c r="BR12" s="388"/>
      <c r="BS12" s="388"/>
      <c r="BT12" s="388"/>
      <c r="BU12" s="389"/>
      <c r="BV12" s="387">
        <v>4898</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120</v>
      </c>
      <c r="CU12" s="428"/>
      <c r="CV12" s="428"/>
      <c r="CW12" s="428"/>
      <c r="CX12" s="428"/>
      <c r="CY12" s="428"/>
      <c r="CZ12" s="428"/>
      <c r="DA12" s="429"/>
      <c r="DB12" s="427" t="s">
        <v>120</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122</v>
      </c>
      <c r="N13" s="476"/>
      <c r="O13" s="476"/>
      <c r="P13" s="476"/>
      <c r="Q13" s="477"/>
      <c r="R13" s="468">
        <v>54083</v>
      </c>
      <c r="S13" s="469"/>
      <c r="T13" s="469"/>
      <c r="U13" s="469"/>
      <c r="V13" s="470"/>
      <c r="W13" s="403" t="s">
        <v>123</v>
      </c>
      <c r="X13" s="404"/>
      <c r="Y13" s="404"/>
      <c r="Z13" s="404"/>
      <c r="AA13" s="404"/>
      <c r="AB13" s="394"/>
      <c r="AC13" s="438">
        <v>4249</v>
      </c>
      <c r="AD13" s="439"/>
      <c r="AE13" s="439"/>
      <c r="AF13" s="439"/>
      <c r="AG13" s="478"/>
      <c r="AH13" s="438">
        <v>5133</v>
      </c>
      <c r="AI13" s="439"/>
      <c r="AJ13" s="439"/>
      <c r="AK13" s="439"/>
      <c r="AL13" s="440"/>
      <c r="AM13" s="416" t="s">
        <v>124</v>
      </c>
      <c r="AN13" s="417"/>
      <c r="AO13" s="417"/>
      <c r="AP13" s="417"/>
      <c r="AQ13" s="417"/>
      <c r="AR13" s="417"/>
      <c r="AS13" s="417"/>
      <c r="AT13" s="418"/>
      <c r="AU13" s="419" t="s">
        <v>125</v>
      </c>
      <c r="AV13" s="420"/>
      <c r="AW13" s="420"/>
      <c r="AX13" s="420"/>
      <c r="AY13" s="421" t="s">
        <v>126</v>
      </c>
      <c r="AZ13" s="422"/>
      <c r="BA13" s="422"/>
      <c r="BB13" s="422"/>
      <c r="BC13" s="422"/>
      <c r="BD13" s="422"/>
      <c r="BE13" s="422"/>
      <c r="BF13" s="422"/>
      <c r="BG13" s="422"/>
      <c r="BH13" s="422"/>
      <c r="BI13" s="422"/>
      <c r="BJ13" s="422"/>
      <c r="BK13" s="422"/>
      <c r="BL13" s="422"/>
      <c r="BM13" s="423"/>
      <c r="BN13" s="387">
        <v>1707289</v>
      </c>
      <c r="BO13" s="388"/>
      <c r="BP13" s="388"/>
      <c r="BQ13" s="388"/>
      <c r="BR13" s="388"/>
      <c r="BS13" s="388"/>
      <c r="BT13" s="388"/>
      <c r="BU13" s="389"/>
      <c r="BV13" s="387">
        <v>560819</v>
      </c>
      <c r="BW13" s="388"/>
      <c r="BX13" s="388"/>
      <c r="BY13" s="388"/>
      <c r="BZ13" s="388"/>
      <c r="CA13" s="388"/>
      <c r="CB13" s="388"/>
      <c r="CC13" s="389"/>
      <c r="CD13" s="390" t="s">
        <v>127</v>
      </c>
      <c r="CE13" s="391"/>
      <c r="CF13" s="391"/>
      <c r="CG13" s="391"/>
      <c r="CH13" s="391"/>
      <c r="CI13" s="391"/>
      <c r="CJ13" s="391"/>
      <c r="CK13" s="391"/>
      <c r="CL13" s="391"/>
      <c r="CM13" s="391"/>
      <c r="CN13" s="391"/>
      <c r="CO13" s="391"/>
      <c r="CP13" s="391"/>
      <c r="CQ13" s="391"/>
      <c r="CR13" s="391"/>
      <c r="CS13" s="392"/>
      <c r="CT13" s="384">
        <v>7.3</v>
      </c>
      <c r="CU13" s="385"/>
      <c r="CV13" s="385"/>
      <c r="CW13" s="385"/>
      <c r="CX13" s="385"/>
      <c r="CY13" s="385"/>
      <c r="CZ13" s="385"/>
      <c r="DA13" s="386"/>
      <c r="DB13" s="384">
        <v>7.4</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128</v>
      </c>
      <c r="M14" s="466"/>
      <c r="N14" s="466"/>
      <c r="O14" s="466"/>
      <c r="P14" s="466"/>
      <c r="Q14" s="467"/>
      <c r="R14" s="468">
        <v>54519</v>
      </c>
      <c r="S14" s="469"/>
      <c r="T14" s="469"/>
      <c r="U14" s="469"/>
      <c r="V14" s="470"/>
      <c r="W14" s="377"/>
      <c r="X14" s="378"/>
      <c r="Y14" s="378"/>
      <c r="Z14" s="378"/>
      <c r="AA14" s="378"/>
      <c r="AB14" s="367"/>
      <c r="AC14" s="471">
        <v>19.3</v>
      </c>
      <c r="AD14" s="472"/>
      <c r="AE14" s="472"/>
      <c r="AF14" s="472"/>
      <c r="AG14" s="473"/>
      <c r="AH14" s="471">
        <v>22.4</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129</v>
      </c>
      <c r="CE14" s="480"/>
      <c r="CF14" s="480"/>
      <c r="CG14" s="480"/>
      <c r="CH14" s="480"/>
      <c r="CI14" s="480"/>
      <c r="CJ14" s="480"/>
      <c r="CK14" s="480"/>
      <c r="CL14" s="480"/>
      <c r="CM14" s="480"/>
      <c r="CN14" s="480"/>
      <c r="CO14" s="480"/>
      <c r="CP14" s="480"/>
      <c r="CQ14" s="480"/>
      <c r="CR14" s="480"/>
      <c r="CS14" s="481"/>
      <c r="CT14" s="482">
        <v>10.7</v>
      </c>
      <c r="CU14" s="483"/>
      <c r="CV14" s="483"/>
      <c r="CW14" s="483"/>
      <c r="CX14" s="483"/>
      <c r="CY14" s="483"/>
      <c r="CZ14" s="483"/>
      <c r="DA14" s="484"/>
      <c r="DB14" s="482">
        <v>17.8</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122</v>
      </c>
      <c r="N15" s="476"/>
      <c r="O15" s="476"/>
      <c r="P15" s="476"/>
      <c r="Q15" s="477"/>
      <c r="R15" s="468">
        <v>54266</v>
      </c>
      <c r="S15" s="469"/>
      <c r="T15" s="469"/>
      <c r="U15" s="469"/>
      <c r="V15" s="470"/>
      <c r="W15" s="403" t="s">
        <v>130</v>
      </c>
      <c r="X15" s="404"/>
      <c r="Y15" s="404"/>
      <c r="Z15" s="404"/>
      <c r="AA15" s="404"/>
      <c r="AB15" s="394"/>
      <c r="AC15" s="438">
        <v>3097</v>
      </c>
      <c r="AD15" s="439"/>
      <c r="AE15" s="439"/>
      <c r="AF15" s="439"/>
      <c r="AG15" s="478"/>
      <c r="AH15" s="438">
        <v>3382</v>
      </c>
      <c r="AI15" s="439"/>
      <c r="AJ15" s="439"/>
      <c r="AK15" s="439"/>
      <c r="AL15" s="440"/>
      <c r="AM15" s="416"/>
      <c r="AN15" s="417"/>
      <c r="AO15" s="417"/>
      <c r="AP15" s="417"/>
      <c r="AQ15" s="417"/>
      <c r="AR15" s="417"/>
      <c r="AS15" s="417"/>
      <c r="AT15" s="418"/>
      <c r="AU15" s="419"/>
      <c r="AV15" s="420"/>
      <c r="AW15" s="420"/>
      <c r="AX15" s="420"/>
      <c r="AY15" s="347" t="s">
        <v>131</v>
      </c>
      <c r="AZ15" s="348"/>
      <c r="BA15" s="348"/>
      <c r="BB15" s="348"/>
      <c r="BC15" s="348"/>
      <c r="BD15" s="348"/>
      <c r="BE15" s="348"/>
      <c r="BF15" s="348"/>
      <c r="BG15" s="348"/>
      <c r="BH15" s="348"/>
      <c r="BI15" s="348"/>
      <c r="BJ15" s="348"/>
      <c r="BK15" s="348"/>
      <c r="BL15" s="348"/>
      <c r="BM15" s="349"/>
      <c r="BN15" s="350">
        <v>4889774</v>
      </c>
      <c r="BO15" s="351"/>
      <c r="BP15" s="351"/>
      <c r="BQ15" s="351"/>
      <c r="BR15" s="351"/>
      <c r="BS15" s="351"/>
      <c r="BT15" s="351"/>
      <c r="BU15" s="352"/>
      <c r="BV15" s="350">
        <v>4669232</v>
      </c>
      <c r="BW15" s="351"/>
      <c r="BX15" s="351"/>
      <c r="BY15" s="351"/>
      <c r="BZ15" s="351"/>
      <c r="CA15" s="351"/>
      <c r="CB15" s="351"/>
      <c r="CC15" s="352"/>
      <c r="CD15" s="485" t="s">
        <v>132</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133</v>
      </c>
      <c r="M16" s="496"/>
      <c r="N16" s="496"/>
      <c r="O16" s="496"/>
      <c r="P16" s="496"/>
      <c r="Q16" s="497"/>
      <c r="R16" s="488" t="s">
        <v>134</v>
      </c>
      <c r="S16" s="489"/>
      <c r="T16" s="489"/>
      <c r="U16" s="489"/>
      <c r="V16" s="490"/>
      <c r="W16" s="377"/>
      <c r="X16" s="378"/>
      <c r="Y16" s="378"/>
      <c r="Z16" s="378"/>
      <c r="AA16" s="378"/>
      <c r="AB16" s="367"/>
      <c r="AC16" s="471">
        <v>14.1</v>
      </c>
      <c r="AD16" s="472"/>
      <c r="AE16" s="472"/>
      <c r="AF16" s="472"/>
      <c r="AG16" s="473"/>
      <c r="AH16" s="471">
        <v>14.8</v>
      </c>
      <c r="AI16" s="472"/>
      <c r="AJ16" s="472"/>
      <c r="AK16" s="472"/>
      <c r="AL16" s="474"/>
      <c r="AM16" s="416"/>
      <c r="AN16" s="417"/>
      <c r="AO16" s="417"/>
      <c r="AP16" s="417"/>
      <c r="AQ16" s="417"/>
      <c r="AR16" s="417"/>
      <c r="AS16" s="417"/>
      <c r="AT16" s="418"/>
      <c r="AU16" s="419"/>
      <c r="AV16" s="420"/>
      <c r="AW16" s="420"/>
      <c r="AX16" s="420"/>
      <c r="AY16" s="421" t="s">
        <v>135</v>
      </c>
      <c r="AZ16" s="422"/>
      <c r="BA16" s="422"/>
      <c r="BB16" s="422"/>
      <c r="BC16" s="422"/>
      <c r="BD16" s="422"/>
      <c r="BE16" s="422"/>
      <c r="BF16" s="422"/>
      <c r="BG16" s="422"/>
      <c r="BH16" s="422"/>
      <c r="BI16" s="422"/>
      <c r="BJ16" s="422"/>
      <c r="BK16" s="422"/>
      <c r="BL16" s="422"/>
      <c r="BM16" s="423"/>
      <c r="BN16" s="387">
        <v>15184214</v>
      </c>
      <c r="BO16" s="388"/>
      <c r="BP16" s="388"/>
      <c r="BQ16" s="388"/>
      <c r="BR16" s="388"/>
      <c r="BS16" s="388"/>
      <c r="BT16" s="388"/>
      <c r="BU16" s="389"/>
      <c r="BV16" s="387">
        <v>14559120</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136</v>
      </c>
      <c r="N17" s="492"/>
      <c r="O17" s="492"/>
      <c r="P17" s="492"/>
      <c r="Q17" s="493"/>
      <c r="R17" s="488" t="s">
        <v>134</v>
      </c>
      <c r="S17" s="489"/>
      <c r="T17" s="489"/>
      <c r="U17" s="489"/>
      <c r="V17" s="490"/>
      <c r="W17" s="403" t="s">
        <v>137</v>
      </c>
      <c r="X17" s="404"/>
      <c r="Y17" s="404"/>
      <c r="Z17" s="404"/>
      <c r="AA17" s="404"/>
      <c r="AB17" s="394"/>
      <c r="AC17" s="438">
        <v>14644</v>
      </c>
      <c r="AD17" s="439"/>
      <c r="AE17" s="439"/>
      <c r="AF17" s="439"/>
      <c r="AG17" s="478"/>
      <c r="AH17" s="438">
        <v>14369</v>
      </c>
      <c r="AI17" s="439"/>
      <c r="AJ17" s="439"/>
      <c r="AK17" s="439"/>
      <c r="AL17" s="440"/>
      <c r="AM17" s="416"/>
      <c r="AN17" s="417"/>
      <c r="AO17" s="417"/>
      <c r="AP17" s="417"/>
      <c r="AQ17" s="417"/>
      <c r="AR17" s="417"/>
      <c r="AS17" s="417"/>
      <c r="AT17" s="418"/>
      <c r="AU17" s="419"/>
      <c r="AV17" s="420"/>
      <c r="AW17" s="420"/>
      <c r="AX17" s="420"/>
      <c r="AY17" s="421" t="s">
        <v>138</v>
      </c>
      <c r="AZ17" s="422"/>
      <c r="BA17" s="422"/>
      <c r="BB17" s="422"/>
      <c r="BC17" s="422"/>
      <c r="BD17" s="422"/>
      <c r="BE17" s="422"/>
      <c r="BF17" s="422"/>
      <c r="BG17" s="422"/>
      <c r="BH17" s="422"/>
      <c r="BI17" s="422"/>
      <c r="BJ17" s="422"/>
      <c r="BK17" s="422"/>
      <c r="BL17" s="422"/>
      <c r="BM17" s="423"/>
      <c r="BN17" s="387">
        <v>6193183</v>
      </c>
      <c r="BO17" s="388"/>
      <c r="BP17" s="388"/>
      <c r="BQ17" s="388"/>
      <c r="BR17" s="388"/>
      <c r="BS17" s="388"/>
      <c r="BT17" s="388"/>
      <c r="BU17" s="389"/>
      <c r="BV17" s="387">
        <v>5907607</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139</v>
      </c>
      <c r="C18" s="430"/>
      <c r="D18" s="430"/>
      <c r="E18" s="499"/>
      <c r="F18" s="499"/>
      <c r="G18" s="499"/>
      <c r="H18" s="499"/>
      <c r="I18" s="499"/>
      <c r="J18" s="499"/>
      <c r="K18" s="499"/>
      <c r="L18" s="500">
        <v>204.2</v>
      </c>
      <c r="M18" s="500"/>
      <c r="N18" s="500"/>
      <c r="O18" s="500"/>
      <c r="P18" s="500"/>
      <c r="Q18" s="500"/>
      <c r="R18" s="501"/>
      <c r="S18" s="501"/>
      <c r="T18" s="501"/>
      <c r="U18" s="501"/>
      <c r="V18" s="502"/>
      <c r="W18" s="405"/>
      <c r="X18" s="406"/>
      <c r="Y18" s="406"/>
      <c r="Z18" s="406"/>
      <c r="AA18" s="406"/>
      <c r="AB18" s="397"/>
      <c r="AC18" s="503">
        <v>66.599999999999994</v>
      </c>
      <c r="AD18" s="504"/>
      <c r="AE18" s="504"/>
      <c r="AF18" s="504"/>
      <c r="AG18" s="505"/>
      <c r="AH18" s="503">
        <v>62.8</v>
      </c>
      <c r="AI18" s="504"/>
      <c r="AJ18" s="504"/>
      <c r="AK18" s="504"/>
      <c r="AL18" s="506"/>
      <c r="AM18" s="416"/>
      <c r="AN18" s="417"/>
      <c r="AO18" s="417"/>
      <c r="AP18" s="417"/>
      <c r="AQ18" s="417"/>
      <c r="AR18" s="417"/>
      <c r="AS18" s="417"/>
      <c r="AT18" s="418"/>
      <c r="AU18" s="419"/>
      <c r="AV18" s="420"/>
      <c r="AW18" s="420"/>
      <c r="AX18" s="420"/>
      <c r="AY18" s="421" t="s">
        <v>140</v>
      </c>
      <c r="AZ18" s="422"/>
      <c r="BA18" s="422"/>
      <c r="BB18" s="422"/>
      <c r="BC18" s="422"/>
      <c r="BD18" s="422"/>
      <c r="BE18" s="422"/>
      <c r="BF18" s="422"/>
      <c r="BG18" s="422"/>
      <c r="BH18" s="422"/>
      <c r="BI18" s="422"/>
      <c r="BJ18" s="422"/>
      <c r="BK18" s="422"/>
      <c r="BL18" s="422"/>
      <c r="BM18" s="423"/>
      <c r="BN18" s="387">
        <v>16040260</v>
      </c>
      <c r="BO18" s="388"/>
      <c r="BP18" s="388"/>
      <c r="BQ18" s="388"/>
      <c r="BR18" s="388"/>
      <c r="BS18" s="388"/>
      <c r="BT18" s="388"/>
      <c r="BU18" s="389"/>
      <c r="BV18" s="387">
        <v>16194796</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141</v>
      </c>
      <c r="C19" s="430"/>
      <c r="D19" s="430"/>
      <c r="E19" s="499"/>
      <c r="F19" s="499"/>
      <c r="G19" s="499"/>
      <c r="H19" s="499"/>
      <c r="I19" s="499"/>
      <c r="J19" s="499"/>
      <c r="K19" s="499"/>
      <c r="L19" s="507">
        <v>251</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142</v>
      </c>
      <c r="AZ19" s="422"/>
      <c r="BA19" s="422"/>
      <c r="BB19" s="422"/>
      <c r="BC19" s="422"/>
      <c r="BD19" s="422"/>
      <c r="BE19" s="422"/>
      <c r="BF19" s="422"/>
      <c r="BG19" s="422"/>
      <c r="BH19" s="422"/>
      <c r="BI19" s="422"/>
      <c r="BJ19" s="422"/>
      <c r="BK19" s="422"/>
      <c r="BL19" s="422"/>
      <c r="BM19" s="423"/>
      <c r="BN19" s="387">
        <v>22993608</v>
      </c>
      <c r="BO19" s="388"/>
      <c r="BP19" s="388"/>
      <c r="BQ19" s="388"/>
      <c r="BR19" s="388"/>
      <c r="BS19" s="388"/>
      <c r="BT19" s="388"/>
      <c r="BU19" s="389"/>
      <c r="BV19" s="387">
        <v>22860786</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143</v>
      </c>
      <c r="C20" s="430"/>
      <c r="D20" s="430"/>
      <c r="E20" s="499"/>
      <c r="F20" s="499"/>
      <c r="G20" s="499"/>
      <c r="H20" s="499"/>
      <c r="I20" s="499"/>
      <c r="J20" s="499"/>
      <c r="K20" s="499"/>
      <c r="L20" s="507">
        <v>21977</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144</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145</v>
      </c>
      <c r="C22" s="518"/>
      <c r="D22" s="519"/>
      <c r="E22" s="399" t="s">
        <v>1</v>
      </c>
      <c r="F22" s="404"/>
      <c r="G22" s="404"/>
      <c r="H22" s="404"/>
      <c r="I22" s="404"/>
      <c r="J22" s="404"/>
      <c r="K22" s="394"/>
      <c r="L22" s="399" t="s">
        <v>146</v>
      </c>
      <c r="M22" s="404"/>
      <c r="N22" s="404"/>
      <c r="O22" s="404"/>
      <c r="P22" s="394"/>
      <c r="Q22" s="526" t="s">
        <v>147</v>
      </c>
      <c r="R22" s="527"/>
      <c r="S22" s="527"/>
      <c r="T22" s="527"/>
      <c r="U22" s="527"/>
      <c r="V22" s="528"/>
      <c r="W22" s="532" t="s">
        <v>148</v>
      </c>
      <c r="X22" s="518"/>
      <c r="Y22" s="519"/>
      <c r="Z22" s="399" t="s">
        <v>1</v>
      </c>
      <c r="AA22" s="404"/>
      <c r="AB22" s="404"/>
      <c r="AC22" s="404"/>
      <c r="AD22" s="404"/>
      <c r="AE22" s="404"/>
      <c r="AF22" s="404"/>
      <c r="AG22" s="394"/>
      <c r="AH22" s="545" t="s">
        <v>149</v>
      </c>
      <c r="AI22" s="404"/>
      <c r="AJ22" s="404"/>
      <c r="AK22" s="404"/>
      <c r="AL22" s="394"/>
      <c r="AM22" s="545" t="s">
        <v>150</v>
      </c>
      <c r="AN22" s="546"/>
      <c r="AO22" s="546"/>
      <c r="AP22" s="546"/>
      <c r="AQ22" s="546"/>
      <c r="AR22" s="547"/>
      <c r="AS22" s="526" t="s">
        <v>147</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151</v>
      </c>
      <c r="AZ23" s="348"/>
      <c r="BA23" s="348"/>
      <c r="BB23" s="348"/>
      <c r="BC23" s="348"/>
      <c r="BD23" s="348"/>
      <c r="BE23" s="348"/>
      <c r="BF23" s="348"/>
      <c r="BG23" s="348"/>
      <c r="BH23" s="348"/>
      <c r="BI23" s="348"/>
      <c r="BJ23" s="348"/>
      <c r="BK23" s="348"/>
      <c r="BL23" s="348"/>
      <c r="BM23" s="349"/>
      <c r="BN23" s="387">
        <v>36710847</v>
      </c>
      <c r="BO23" s="388"/>
      <c r="BP23" s="388"/>
      <c r="BQ23" s="388"/>
      <c r="BR23" s="388"/>
      <c r="BS23" s="388"/>
      <c r="BT23" s="388"/>
      <c r="BU23" s="389"/>
      <c r="BV23" s="387">
        <v>36204800</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152</v>
      </c>
      <c r="F24" s="417"/>
      <c r="G24" s="417"/>
      <c r="H24" s="417"/>
      <c r="I24" s="417"/>
      <c r="J24" s="417"/>
      <c r="K24" s="418"/>
      <c r="L24" s="438">
        <v>1</v>
      </c>
      <c r="M24" s="439"/>
      <c r="N24" s="439"/>
      <c r="O24" s="439"/>
      <c r="P24" s="478"/>
      <c r="Q24" s="438">
        <v>8300</v>
      </c>
      <c r="R24" s="439"/>
      <c r="S24" s="439"/>
      <c r="T24" s="439"/>
      <c r="U24" s="439"/>
      <c r="V24" s="478"/>
      <c r="W24" s="533"/>
      <c r="X24" s="521"/>
      <c r="Y24" s="522"/>
      <c r="Z24" s="437" t="s">
        <v>153</v>
      </c>
      <c r="AA24" s="417"/>
      <c r="AB24" s="417"/>
      <c r="AC24" s="417"/>
      <c r="AD24" s="417"/>
      <c r="AE24" s="417"/>
      <c r="AF24" s="417"/>
      <c r="AG24" s="418"/>
      <c r="AH24" s="438">
        <v>624</v>
      </c>
      <c r="AI24" s="439"/>
      <c r="AJ24" s="439"/>
      <c r="AK24" s="439"/>
      <c r="AL24" s="478"/>
      <c r="AM24" s="438">
        <v>1910688</v>
      </c>
      <c r="AN24" s="439"/>
      <c r="AO24" s="439"/>
      <c r="AP24" s="439"/>
      <c r="AQ24" s="439"/>
      <c r="AR24" s="478"/>
      <c r="AS24" s="438">
        <v>3062</v>
      </c>
      <c r="AT24" s="439"/>
      <c r="AU24" s="439"/>
      <c r="AV24" s="439"/>
      <c r="AW24" s="439"/>
      <c r="AX24" s="440"/>
      <c r="AY24" s="553" t="s">
        <v>154</v>
      </c>
      <c r="AZ24" s="554"/>
      <c r="BA24" s="554"/>
      <c r="BB24" s="554"/>
      <c r="BC24" s="554"/>
      <c r="BD24" s="554"/>
      <c r="BE24" s="554"/>
      <c r="BF24" s="554"/>
      <c r="BG24" s="554"/>
      <c r="BH24" s="554"/>
      <c r="BI24" s="554"/>
      <c r="BJ24" s="554"/>
      <c r="BK24" s="554"/>
      <c r="BL24" s="554"/>
      <c r="BM24" s="555"/>
      <c r="BN24" s="387">
        <v>32912957</v>
      </c>
      <c r="BO24" s="388"/>
      <c r="BP24" s="388"/>
      <c r="BQ24" s="388"/>
      <c r="BR24" s="388"/>
      <c r="BS24" s="388"/>
      <c r="BT24" s="388"/>
      <c r="BU24" s="389"/>
      <c r="BV24" s="387">
        <v>31988033</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155</v>
      </c>
      <c r="F25" s="417"/>
      <c r="G25" s="417"/>
      <c r="H25" s="417"/>
      <c r="I25" s="417"/>
      <c r="J25" s="417"/>
      <c r="K25" s="418"/>
      <c r="L25" s="438">
        <v>1</v>
      </c>
      <c r="M25" s="439"/>
      <c r="N25" s="439"/>
      <c r="O25" s="439"/>
      <c r="P25" s="478"/>
      <c r="Q25" s="438">
        <v>6600</v>
      </c>
      <c r="R25" s="439"/>
      <c r="S25" s="439"/>
      <c r="T25" s="439"/>
      <c r="U25" s="439"/>
      <c r="V25" s="478"/>
      <c r="W25" s="533"/>
      <c r="X25" s="521"/>
      <c r="Y25" s="522"/>
      <c r="Z25" s="437" t="s">
        <v>156</v>
      </c>
      <c r="AA25" s="417"/>
      <c r="AB25" s="417"/>
      <c r="AC25" s="417"/>
      <c r="AD25" s="417"/>
      <c r="AE25" s="417"/>
      <c r="AF25" s="417"/>
      <c r="AG25" s="418"/>
      <c r="AH25" s="438">
        <v>82</v>
      </c>
      <c r="AI25" s="439"/>
      <c r="AJ25" s="439"/>
      <c r="AK25" s="439"/>
      <c r="AL25" s="478"/>
      <c r="AM25" s="438">
        <v>259284</v>
      </c>
      <c r="AN25" s="439"/>
      <c r="AO25" s="439"/>
      <c r="AP25" s="439"/>
      <c r="AQ25" s="439"/>
      <c r="AR25" s="478"/>
      <c r="AS25" s="438">
        <v>3162</v>
      </c>
      <c r="AT25" s="439"/>
      <c r="AU25" s="439"/>
      <c r="AV25" s="439"/>
      <c r="AW25" s="439"/>
      <c r="AX25" s="440"/>
      <c r="AY25" s="347" t="s">
        <v>157</v>
      </c>
      <c r="AZ25" s="348"/>
      <c r="BA25" s="348"/>
      <c r="BB25" s="348"/>
      <c r="BC25" s="348"/>
      <c r="BD25" s="348"/>
      <c r="BE25" s="348"/>
      <c r="BF25" s="348"/>
      <c r="BG25" s="348"/>
      <c r="BH25" s="348"/>
      <c r="BI25" s="348"/>
      <c r="BJ25" s="348"/>
      <c r="BK25" s="348"/>
      <c r="BL25" s="348"/>
      <c r="BM25" s="349"/>
      <c r="BN25" s="350">
        <v>7863321</v>
      </c>
      <c r="BO25" s="351"/>
      <c r="BP25" s="351"/>
      <c r="BQ25" s="351"/>
      <c r="BR25" s="351"/>
      <c r="BS25" s="351"/>
      <c r="BT25" s="351"/>
      <c r="BU25" s="352"/>
      <c r="BV25" s="350">
        <v>4123646</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158</v>
      </c>
      <c r="F26" s="417"/>
      <c r="G26" s="417"/>
      <c r="H26" s="417"/>
      <c r="I26" s="417"/>
      <c r="J26" s="417"/>
      <c r="K26" s="418"/>
      <c r="L26" s="438">
        <v>1</v>
      </c>
      <c r="M26" s="439"/>
      <c r="N26" s="439"/>
      <c r="O26" s="439"/>
      <c r="P26" s="478"/>
      <c r="Q26" s="438">
        <v>6200</v>
      </c>
      <c r="R26" s="439"/>
      <c r="S26" s="439"/>
      <c r="T26" s="439"/>
      <c r="U26" s="439"/>
      <c r="V26" s="478"/>
      <c r="W26" s="533"/>
      <c r="X26" s="521"/>
      <c r="Y26" s="522"/>
      <c r="Z26" s="437" t="s">
        <v>159</v>
      </c>
      <c r="AA26" s="543"/>
      <c r="AB26" s="543"/>
      <c r="AC26" s="543"/>
      <c r="AD26" s="543"/>
      <c r="AE26" s="543"/>
      <c r="AF26" s="543"/>
      <c r="AG26" s="544"/>
      <c r="AH26" s="438">
        <v>5</v>
      </c>
      <c r="AI26" s="439"/>
      <c r="AJ26" s="439"/>
      <c r="AK26" s="439"/>
      <c r="AL26" s="478"/>
      <c r="AM26" s="438">
        <v>15300</v>
      </c>
      <c r="AN26" s="439"/>
      <c r="AO26" s="439"/>
      <c r="AP26" s="439"/>
      <c r="AQ26" s="439"/>
      <c r="AR26" s="478"/>
      <c r="AS26" s="438">
        <v>3060</v>
      </c>
      <c r="AT26" s="439"/>
      <c r="AU26" s="439"/>
      <c r="AV26" s="439"/>
      <c r="AW26" s="439"/>
      <c r="AX26" s="440"/>
      <c r="AY26" s="390" t="s">
        <v>160</v>
      </c>
      <c r="AZ26" s="391"/>
      <c r="BA26" s="391"/>
      <c r="BB26" s="391"/>
      <c r="BC26" s="391"/>
      <c r="BD26" s="391"/>
      <c r="BE26" s="391"/>
      <c r="BF26" s="391"/>
      <c r="BG26" s="391"/>
      <c r="BH26" s="391"/>
      <c r="BI26" s="391"/>
      <c r="BJ26" s="391"/>
      <c r="BK26" s="391"/>
      <c r="BL26" s="391"/>
      <c r="BM26" s="392"/>
      <c r="BN26" s="387" t="s">
        <v>120</v>
      </c>
      <c r="BO26" s="388"/>
      <c r="BP26" s="388"/>
      <c r="BQ26" s="388"/>
      <c r="BR26" s="388"/>
      <c r="BS26" s="388"/>
      <c r="BT26" s="388"/>
      <c r="BU26" s="389"/>
      <c r="BV26" s="387" t="s">
        <v>120</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161</v>
      </c>
      <c r="F27" s="417"/>
      <c r="G27" s="417"/>
      <c r="H27" s="417"/>
      <c r="I27" s="417"/>
      <c r="J27" s="417"/>
      <c r="K27" s="418"/>
      <c r="L27" s="438">
        <v>1</v>
      </c>
      <c r="M27" s="439"/>
      <c r="N27" s="439"/>
      <c r="O27" s="439"/>
      <c r="P27" s="478"/>
      <c r="Q27" s="438">
        <v>4150</v>
      </c>
      <c r="R27" s="439"/>
      <c r="S27" s="439"/>
      <c r="T27" s="439"/>
      <c r="U27" s="439"/>
      <c r="V27" s="478"/>
      <c r="W27" s="533"/>
      <c r="X27" s="521"/>
      <c r="Y27" s="522"/>
      <c r="Z27" s="437" t="s">
        <v>162</v>
      </c>
      <c r="AA27" s="417"/>
      <c r="AB27" s="417"/>
      <c r="AC27" s="417"/>
      <c r="AD27" s="417"/>
      <c r="AE27" s="417"/>
      <c r="AF27" s="417"/>
      <c r="AG27" s="418"/>
      <c r="AH27" s="438">
        <v>23</v>
      </c>
      <c r="AI27" s="439"/>
      <c r="AJ27" s="439"/>
      <c r="AK27" s="439"/>
      <c r="AL27" s="478"/>
      <c r="AM27" s="438">
        <v>78154</v>
      </c>
      <c r="AN27" s="439"/>
      <c r="AO27" s="439"/>
      <c r="AP27" s="439"/>
      <c r="AQ27" s="439"/>
      <c r="AR27" s="478"/>
      <c r="AS27" s="438">
        <v>3398</v>
      </c>
      <c r="AT27" s="439"/>
      <c r="AU27" s="439"/>
      <c r="AV27" s="439"/>
      <c r="AW27" s="439"/>
      <c r="AX27" s="440"/>
      <c r="AY27" s="479" t="s">
        <v>163</v>
      </c>
      <c r="AZ27" s="480"/>
      <c r="BA27" s="480"/>
      <c r="BB27" s="480"/>
      <c r="BC27" s="480"/>
      <c r="BD27" s="480"/>
      <c r="BE27" s="480"/>
      <c r="BF27" s="480"/>
      <c r="BG27" s="480"/>
      <c r="BH27" s="480"/>
      <c r="BI27" s="480"/>
      <c r="BJ27" s="480"/>
      <c r="BK27" s="480"/>
      <c r="BL27" s="480"/>
      <c r="BM27" s="481"/>
      <c r="BN27" s="556" t="s">
        <v>120</v>
      </c>
      <c r="BO27" s="557"/>
      <c r="BP27" s="557"/>
      <c r="BQ27" s="557"/>
      <c r="BR27" s="557"/>
      <c r="BS27" s="557"/>
      <c r="BT27" s="557"/>
      <c r="BU27" s="558"/>
      <c r="BV27" s="556" t="s">
        <v>120</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164</v>
      </c>
      <c r="F28" s="417"/>
      <c r="G28" s="417"/>
      <c r="H28" s="417"/>
      <c r="I28" s="417"/>
      <c r="J28" s="417"/>
      <c r="K28" s="418"/>
      <c r="L28" s="438">
        <v>1</v>
      </c>
      <c r="M28" s="439"/>
      <c r="N28" s="439"/>
      <c r="O28" s="439"/>
      <c r="P28" s="478"/>
      <c r="Q28" s="438">
        <v>3630</v>
      </c>
      <c r="R28" s="439"/>
      <c r="S28" s="439"/>
      <c r="T28" s="439"/>
      <c r="U28" s="439"/>
      <c r="V28" s="478"/>
      <c r="W28" s="533"/>
      <c r="X28" s="521"/>
      <c r="Y28" s="522"/>
      <c r="Z28" s="437" t="s">
        <v>165</v>
      </c>
      <c r="AA28" s="417"/>
      <c r="AB28" s="417"/>
      <c r="AC28" s="417"/>
      <c r="AD28" s="417"/>
      <c r="AE28" s="417"/>
      <c r="AF28" s="417"/>
      <c r="AG28" s="418"/>
      <c r="AH28" s="438" t="s">
        <v>120</v>
      </c>
      <c r="AI28" s="439"/>
      <c r="AJ28" s="439"/>
      <c r="AK28" s="439"/>
      <c r="AL28" s="478"/>
      <c r="AM28" s="438" t="s">
        <v>120</v>
      </c>
      <c r="AN28" s="439"/>
      <c r="AO28" s="439"/>
      <c r="AP28" s="439"/>
      <c r="AQ28" s="439"/>
      <c r="AR28" s="478"/>
      <c r="AS28" s="438" t="s">
        <v>120</v>
      </c>
      <c r="AT28" s="439"/>
      <c r="AU28" s="439"/>
      <c r="AV28" s="439"/>
      <c r="AW28" s="439"/>
      <c r="AX28" s="440"/>
      <c r="AY28" s="559" t="s">
        <v>166</v>
      </c>
      <c r="AZ28" s="560"/>
      <c r="BA28" s="560"/>
      <c r="BB28" s="561"/>
      <c r="BC28" s="347" t="s">
        <v>167</v>
      </c>
      <c r="BD28" s="348"/>
      <c r="BE28" s="348"/>
      <c r="BF28" s="348"/>
      <c r="BG28" s="348"/>
      <c r="BH28" s="348"/>
      <c r="BI28" s="348"/>
      <c r="BJ28" s="348"/>
      <c r="BK28" s="348"/>
      <c r="BL28" s="348"/>
      <c r="BM28" s="349"/>
      <c r="BN28" s="350">
        <v>8116563</v>
      </c>
      <c r="BO28" s="351"/>
      <c r="BP28" s="351"/>
      <c r="BQ28" s="351"/>
      <c r="BR28" s="351"/>
      <c r="BS28" s="351"/>
      <c r="BT28" s="351"/>
      <c r="BU28" s="352"/>
      <c r="BV28" s="350">
        <v>7204725</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168</v>
      </c>
      <c r="F29" s="417"/>
      <c r="G29" s="417"/>
      <c r="H29" s="417"/>
      <c r="I29" s="417"/>
      <c r="J29" s="417"/>
      <c r="K29" s="418"/>
      <c r="L29" s="438">
        <v>24</v>
      </c>
      <c r="M29" s="439"/>
      <c r="N29" s="439"/>
      <c r="O29" s="439"/>
      <c r="P29" s="478"/>
      <c r="Q29" s="438">
        <v>3435</v>
      </c>
      <c r="R29" s="439"/>
      <c r="S29" s="439"/>
      <c r="T29" s="439"/>
      <c r="U29" s="439"/>
      <c r="V29" s="478"/>
      <c r="W29" s="534"/>
      <c r="X29" s="535"/>
      <c r="Y29" s="536"/>
      <c r="Z29" s="437" t="s">
        <v>169</v>
      </c>
      <c r="AA29" s="417"/>
      <c r="AB29" s="417"/>
      <c r="AC29" s="417"/>
      <c r="AD29" s="417"/>
      <c r="AE29" s="417"/>
      <c r="AF29" s="417"/>
      <c r="AG29" s="418"/>
      <c r="AH29" s="438">
        <v>647</v>
      </c>
      <c r="AI29" s="439"/>
      <c r="AJ29" s="439"/>
      <c r="AK29" s="439"/>
      <c r="AL29" s="478"/>
      <c r="AM29" s="438">
        <v>1988842</v>
      </c>
      <c r="AN29" s="439"/>
      <c r="AO29" s="439"/>
      <c r="AP29" s="439"/>
      <c r="AQ29" s="439"/>
      <c r="AR29" s="478"/>
      <c r="AS29" s="438">
        <v>3074</v>
      </c>
      <c r="AT29" s="439"/>
      <c r="AU29" s="439"/>
      <c r="AV29" s="439"/>
      <c r="AW29" s="439"/>
      <c r="AX29" s="440"/>
      <c r="AY29" s="562"/>
      <c r="AZ29" s="563"/>
      <c r="BA29" s="563"/>
      <c r="BB29" s="564"/>
      <c r="BC29" s="421" t="s">
        <v>170</v>
      </c>
      <c r="BD29" s="422"/>
      <c r="BE29" s="422"/>
      <c r="BF29" s="422"/>
      <c r="BG29" s="422"/>
      <c r="BH29" s="422"/>
      <c r="BI29" s="422"/>
      <c r="BJ29" s="422"/>
      <c r="BK29" s="422"/>
      <c r="BL29" s="422"/>
      <c r="BM29" s="423"/>
      <c r="BN29" s="387">
        <v>921067</v>
      </c>
      <c r="BO29" s="388"/>
      <c r="BP29" s="388"/>
      <c r="BQ29" s="388"/>
      <c r="BR29" s="388"/>
      <c r="BS29" s="388"/>
      <c r="BT29" s="388"/>
      <c r="BU29" s="389"/>
      <c r="BV29" s="387">
        <v>926960</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171</v>
      </c>
      <c r="X30" s="541"/>
      <c r="Y30" s="541"/>
      <c r="Z30" s="541"/>
      <c r="AA30" s="541"/>
      <c r="AB30" s="541"/>
      <c r="AC30" s="541"/>
      <c r="AD30" s="541"/>
      <c r="AE30" s="541"/>
      <c r="AF30" s="541"/>
      <c r="AG30" s="542"/>
      <c r="AH30" s="503">
        <v>93.8</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172</v>
      </c>
      <c r="BD30" s="554"/>
      <c r="BE30" s="554"/>
      <c r="BF30" s="554"/>
      <c r="BG30" s="554"/>
      <c r="BH30" s="554"/>
      <c r="BI30" s="554"/>
      <c r="BJ30" s="554"/>
      <c r="BK30" s="554"/>
      <c r="BL30" s="554"/>
      <c r="BM30" s="555"/>
      <c r="BN30" s="556">
        <v>4810598</v>
      </c>
      <c r="BO30" s="557"/>
      <c r="BP30" s="557"/>
      <c r="BQ30" s="557"/>
      <c r="BR30" s="557"/>
      <c r="BS30" s="557"/>
      <c r="BT30" s="557"/>
      <c r="BU30" s="558"/>
      <c r="BV30" s="556">
        <v>4538576</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179</v>
      </c>
      <c r="D33" s="411"/>
      <c r="E33" s="376" t="s">
        <v>180</v>
      </c>
      <c r="F33" s="376"/>
      <c r="G33" s="376"/>
      <c r="H33" s="376"/>
      <c r="I33" s="376"/>
      <c r="J33" s="376"/>
      <c r="K33" s="376"/>
      <c r="L33" s="376"/>
      <c r="M33" s="376"/>
      <c r="N33" s="376"/>
      <c r="O33" s="376"/>
      <c r="P33" s="376"/>
      <c r="Q33" s="376"/>
      <c r="R33" s="376"/>
      <c r="S33" s="376"/>
      <c r="T33" s="169"/>
      <c r="U33" s="411" t="s">
        <v>179</v>
      </c>
      <c r="V33" s="411"/>
      <c r="W33" s="376" t="s">
        <v>180</v>
      </c>
      <c r="X33" s="376"/>
      <c r="Y33" s="376"/>
      <c r="Z33" s="376"/>
      <c r="AA33" s="376"/>
      <c r="AB33" s="376"/>
      <c r="AC33" s="376"/>
      <c r="AD33" s="376"/>
      <c r="AE33" s="376"/>
      <c r="AF33" s="376"/>
      <c r="AG33" s="376"/>
      <c r="AH33" s="376"/>
      <c r="AI33" s="376"/>
      <c r="AJ33" s="376"/>
      <c r="AK33" s="376"/>
      <c r="AL33" s="169"/>
      <c r="AM33" s="411" t="s">
        <v>179</v>
      </c>
      <c r="AN33" s="411"/>
      <c r="AO33" s="376" t="s">
        <v>180</v>
      </c>
      <c r="AP33" s="376"/>
      <c r="AQ33" s="376"/>
      <c r="AR33" s="376"/>
      <c r="AS33" s="376"/>
      <c r="AT33" s="376"/>
      <c r="AU33" s="376"/>
      <c r="AV33" s="376"/>
      <c r="AW33" s="376"/>
      <c r="AX33" s="376"/>
      <c r="AY33" s="376"/>
      <c r="AZ33" s="376"/>
      <c r="BA33" s="376"/>
      <c r="BB33" s="376"/>
      <c r="BC33" s="376"/>
      <c r="BD33" s="170"/>
      <c r="BE33" s="376" t="s">
        <v>181</v>
      </c>
      <c r="BF33" s="376"/>
      <c r="BG33" s="376" t="s">
        <v>182</v>
      </c>
      <c r="BH33" s="376"/>
      <c r="BI33" s="376"/>
      <c r="BJ33" s="376"/>
      <c r="BK33" s="376"/>
      <c r="BL33" s="376"/>
      <c r="BM33" s="376"/>
      <c r="BN33" s="376"/>
      <c r="BO33" s="376"/>
      <c r="BP33" s="376"/>
      <c r="BQ33" s="376"/>
      <c r="BR33" s="376"/>
      <c r="BS33" s="376"/>
      <c r="BT33" s="376"/>
      <c r="BU33" s="376"/>
      <c r="BV33" s="170"/>
      <c r="BW33" s="411" t="s">
        <v>181</v>
      </c>
      <c r="BX33" s="411"/>
      <c r="BY33" s="376" t="s">
        <v>183</v>
      </c>
      <c r="BZ33" s="376"/>
      <c r="CA33" s="376"/>
      <c r="CB33" s="376"/>
      <c r="CC33" s="376"/>
      <c r="CD33" s="376"/>
      <c r="CE33" s="376"/>
      <c r="CF33" s="376"/>
      <c r="CG33" s="376"/>
      <c r="CH33" s="376"/>
      <c r="CI33" s="376"/>
      <c r="CJ33" s="376"/>
      <c r="CK33" s="376"/>
      <c r="CL33" s="376"/>
      <c r="CM33" s="376"/>
      <c r="CN33" s="169"/>
      <c r="CO33" s="411" t="s">
        <v>179</v>
      </c>
      <c r="CP33" s="411"/>
      <c r="CQ33" s="376" t="s">
        <v>184</v>
      </c>
      <c r="CR33" s="376"/>
      <c r="CS33" s="376"/>
      <c r="CT33" s="376"/>
      <c r="CU33" s="376"/>
      <c r="CV33" s="376"/>
      <c r="CW33" s="376"/>
      <c r="CX33" s="376"/>
      <c r="CY33" s="376"/>
      <c r="CZ33" s="376"/>
      <c r="DA33" s="376"/>
      <c r="DB33" s="376"/>
      <c r="DC33" s="376"/>
      <c r="DD33" s="376"/>
      <c r="DE33" s="376"/>
      <c r="DF33" s="169"/>
      <c r="DG33" s="376" t="s">
        <v>185</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4</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f>IF(AO34="","",MAX(C34:D43,U34:V43)+1)</f>
        <v>7</v>
      </c>
      <c r="AN34" s="568"/>
      <c r="AO34" s="569" t="str">
        <f>IF('各会計、関係団体の財政状況及び健全化判断比率'!B31="","",'各会計、関係団体の財政状況及び健全化判断比率'!B31)</f>
        <v>水道事業特別会計</v>
      </c>
      <c r="AP34" s="569"/>
      <c r="AQ34" s="569"/>
      <c r="AR34" s="569"/>
      <c r="AS34" s="569"/>
      <c r="AT34" s="569"/>
      <c r="AU34" s="569"/>
      <c r="AV34" s="569"/>
      <c r="AW34" s="569"/>
      <c r="AX34" s="569"/>
      <c r="AY34" s="569"/>
      <c r="AZ34" s="569"/>
      <c r="BA34" s="569"/>
      <c r="BB34" s="569"/>
      <c r="BC34" s="569"/>
      <c r="BD34" s="167"/>
      <c r="BE34" s="568">
        <f>IF(BG34="","",MAX(C34:D43,U34:V43,AM34:AN43)+1)</f>
        <v>8</v>
      </c>
      <c r="BF34" s="568"/>
      <c r="BG34" s="569" t="str">
        <f>IF('各会計、関係団体の財政状況及び健全化判断比率'!B32="","",'各会計、関係団体の財政状況及び健全化判断比率'!B32)</f>
        <v>港湾事業特別会計</v>
      </c>
      <c r="BH34" s="569"/>
      <c r="BI34" s="569"/>
      <c r="BJ34" s="569"/>
      <c r="BK34" s="569"/>
      <c r="BL34" s="569"/>
      <c r="BM34" s="569"/>
      <c r="BN34" s="569"/>
      <c r="BO34" s="569"/>
      <c r="BP34" s="569"/>
      <c r="BQ34" s="569"/>
      <c r="BR34" s="569"/>
      <c r="BS34" s="569"/>
      <c r="BT34" s="569"/>
      <c r="BU34" s="569"/>
      <c r="BV34" s="167"/>
      <c r="BW34" s="568">
        <f>IF(BY34="","",MAX(C34:D43,U34:V43,AM34:AN43,BE34:BF43)+1)</f>
        <v>12</v>
      </c>
      <c r="BX34" s="568"/>
      <c r="BY34" s="569" t="str">
        <f>IF('各会計、関係団体の財政状況及び健全化判断比率'!B68="","",'各会計、関係団体の財政状況及び健全化判断比率'!B68)</f>
        <v>沖縄県市町村自治会館管理組合</v>
      </c>
      <c r="BZ34" s="569"/>
      <c r="CA34" s="569"/>
      <c r="CB34" s="569"/>
      <c r="CC34" s="569"/>
      <c r="CD34" s="569"/>
      <c r="CE34" s="569"/>
      <c r="CF34" s="569"/>
      <c r="CG34" s="569"/>
      <c r="CH34" s="569"/>
      <c r="CI34" s="569"/>
      <c r="CJ34" s="569"/>
      <c r="CK34" s="569"/>
      <c r="CL34" s="569"/>
      <c r="CM34" s="569"/>
      <c r="CN34" s="167"/>
      <c r="CO34" s="568">
        <f>IF(CQ34="","",MAX(C34:D43,U34:V43,AM34:AN43,BE34:BF43,BW34:BX43)+1)</f>
        <v>16</v>
      </c>
      <c r="CP34" s="568"/>
      <c r="CQ34" s="569" t="str">
        <f>IF('各会計、関係団体の財政状況及び健全化判断比率'!BS7="","",'各会計、関係団体の財政状況及び健全化判断比率'!BS7)</f>
        <v>（株）宮古食肉センター</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再生可能エネルギー運営事業特別会計</v>
      </c>
      <c r="F35" s="569"/>
      <c r="G35" s="569"/>
      <c r="H35" s="569"/>
      <c r="I35" s="569"/>
      <c r="J35" s="569"/>
      <c r="K35" s="569"/>
      <c r="L35" s="569"/>
      <c r="M35" s="569"/>
      <c r="N35" s="569"/>
      <c r="O35" s="569"/>
      <c r="P35" s="569"/>
      <c r="Q35" s="569"/>
      <c r="R35" s="569"/>
      <c r="S35" s="569"/>
      <c r="T35" s="167"/>
      <c r="U35" s="568">
        <f>IF(W35="","",U34+1)</f>
        <v>5</v>
      </c>
      <c r="V35" s="568"/>
      <c r="W35" s="569" t="str">
        <f>IF('各会計、関係団体の財政状況及び健全化判断比率'!B29="","",'各会計、関係団体の財政状況及び健全化判断比率'!B29)</f>
        <v>介護保険特別会計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9</v>
      </c>
      <c r="BF35" s="568"/>
      <c r="BG35" s="569" t="str">
        <f>IF('各会計、関係団体の財政状況及び健全化判断比率'!B33="","",'各会計、関係団体の財政状況及び健全化判断比率'!B33)</f>
        <v>農漁業集落排水事業特別会計</v>
      </c>
      <c r="BH35" s="569"/>
      <c r="BI35" s="569"/>
      <c r="BJ35" s="569"/>
      <c r="BK35" s="569"/>
      <c r="BL35" s="569"/>
      <c r="BM35" s="569"/>
      <c r="BN35" s="569"/>
      <c r="BO35" s="569"/>
      <c r="BP35" s="569"/>
      <c r="BQ35" s="569"/>
      <c r="BR35" s="569"/>
      <c r="BS35" s="569"/>
      <c r="BT35" s="569"/>
      <c r="BU35" s="569"/>
      <c r="BV35" s="167"/>
      <c r="BW35" s="568">
        <f t="shared" ref="BW35:BW43" si="2">IF(BY35="","",BW34+1)</f>
        <v>13</v>
      </c>
      <c r="BX35" s="568"/>
      <c r="BY35" s="569" t="str">
        <f>IF('各会計、関係団体の財政状況及び健全化判断比率'!B69="","",'各会計、関係団体の財政状況及び健全化判断比率'!B69)</f>
        <v>沖縄県市町村総合事務組合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f>IF(E36="","",C35+1)</f>
        <v>3</v>
      </c>
      <c r="D36" s="568"/>
      <c r="E36" s="569" t="str">
        <f>IF('各会計、関係団体の財政状況及び健全化判断比率'!B9="","",'各会計、関係団体の財政状況及び健全化判断比率'!B9)</f>
        <v>新技術実証栽培事業特別会計</v>
      </c>
      <c r="F36" s="569"/>
      <c r="G36" s="569"/>
      <c r="H36" s="569"/>
      <c r="I36" s="569"/>
      <c r="J36" s="569"/>
      <c r="K36" s="569"/>
      <c r="L36" s="569"/>
      <c r="M36" s="569"/>
      <c r="N36" s="569"/>
      <c r="O36" s="569"/>
      <c r="P36" s="569"/>
      <c r="Q36" s="569"/>
      <c r="R36" s="569"/>
      <c r="S36" s="569"/>
      <c r="T36" s="167"/>
      <c r="U36" s="568">
        <f t="shared" ref="U36:U43" si="4">IF(W36="","",U35+1)</f>
        <v>6</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10</v>
      </c>
      <c r="BF36" s="568"/>
      <c r="BG36" s="569" t="str">
        <f>IF('各会計、関係団体の財政状況及び健全化判断比率'!B34="","",'各会計、関係団体の財政状況及び健全化判断比率'!B34)</f>
        <v>公共下水道事業特別会計</v>
      </c>
      <c r="BH36" s="569"/>
      <c r="BI36" s="569"/>
      <c r="BJ36" s="569"/>
      <c r="BK36" s="569"/>
      <c r="BL36" s="569"/>
      <c r="BM36" s="569"/>
      <c r="BN36" s="569"/>
      <c r="BO36" s="569"/>
      <c r="BP36" s="569"/>
      <c r="BQ36" s="569"/>
      <c r="BR36" s="569"/>
      <c r="BS36" s="569"/>
      <c r="BT36" s="569"/>
      <c r="BU36" s="569"/>
      <c r="BV36" s="167"/>
      <c r="BW36" s="568">
        <f t="shared" si="2"/>
        <v>14</v>
      </c>
      <c r="BX36" s="568"/>
      <c r="BY36" s="569" t="str">
        <f>IF('各会計、関係団体の財政状況及び健全化判断比率'!B70="","",'各会計、関係団体の財政状況及び健全化判断比率'!B70)</f>
        <v>沖縄県後期高齢者医療広域連合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f t="shared" si="1"/>
        <v>11</v>
      </c>
      <c r="BF37" s="568"/>
      <c r="BG37" s="569" t="str">
        <f>IF('各会計、関係団体の財政状況及び健全化判断比率'!B35="","",'各会計、関係団体の財政状況及び健全化判断比率'!B35)</f>
        <v>土地区画整理事業特別会計</v>
      </c>
      <c r="BH37" s="569"/>
      <c r="BI37" s="569"/>
      <c r="BJ37" s="569"/>
      <c r="BK37" s="569"/>
      <c r="BL37" s="569"/>
      <c r="BM37" s="569"/>
      <c r="BN37" s="569"/>
      <c r="BO37" s="569"/>
      <c r="BP37" s="569"/>
      <c r="BQ37" s="569"/>
      <c r="BR37" s="569"/>
      <c r="BS37" s="569"/>
      <c r="BT37" s="569"/>
      <c r="BU37" s="569"/>
      <c r="BV37" s="167"/>
      <c r="BW37" s="568">
        <f t="shared" si="2"/>
        <v>15</v>
      </c>
      <c r="BX37" s="568"/>
      <c r="BY37" s="569" t="str">
        <f>IF('各会計、関係団体の財政状況及び健全化判断比率'!B71="","",'各会計、関係団体の財政状況及び健全化判断比率'!B71)</f>
        <v>沖縄県後期高齢者医療広域連合（事業勘定）</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t="str">
        <f t="shared" si="2"/>
        <v/>
      </c>
      <c r="BX38" s="568"/>
      <c r="BY38" s="569" t="str">
        <f>IF('各会計、関係団体の財政状況及び健全化判断比率'!B72="","",'各会計、関係団体の財政状況及び健全化判断比率'!B72)</f>
        <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t="str">
        <f t="shared" si="2"/>
        <v/>
      </c>
      <c r="BX39" s="568"/>
      <c r="BY39" s="569" t="str">
        <f>IF('各会計、関係団体の財政状況及び健全化判断比率'!B73="","",'各会計、関係団体の財政状況及び健全化判断比率'!B73)</f>
        <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t="str">
        <f t="shared" si="2"/>
        <v/>
      </c>
      <c r="BX40" s="568"/>
      <c r="BY40" s="569" t="str">
        <f>IF('各会計、関係団体の財政状況及び健全化判断比率'!B74="","",'各会計、関係団体の財政状況及び健全化判断比率'!B74)</f>
        <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3"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4" t="s">
        <v>525</v>
      </c>
      <c r="D34" s="1154"/>
      <c r="E34" s="1155"/>
      <c r="F34" s="32">
        <v>9.93</v>
      </c>
      <c r="G34" s="33">
        <v>11.29</v>
      </c>
      <c r="H34" s="33">
        <v>7.53</v>
      </c>
      <c r="I34" s="33">
        <v>6.56</v>
      </c>
      <c r="J34" s="34">
        <v>10.6</v>
      </c>
      <c r="K34" s="22"/>
      <c r="L34" s="22"/>
      <c r="M34" s="22"/>
      <c r="N34" s="22"/>
      <c r="O34" s="22"/>
      <c r="P34" s="22"/>
    </row>
    <row r="35" spans="1:16" ht="39" customHeight="1" x14ac:dyDescent="0.15">
      <c r="A35" s="22"/>
      <c r="B35" s="35"/>
      <c r="C35" s="1148" t="s">
        <v>526</v>
      </c>
      <c r="D35" s="1149"/>
      <c r="E35" s="1150"/>
      <c r="F35" s="36">
        <v>3.13</v>
      </c>
      <c r="G35" s="37">
        <v>3.1</v>
      </c>
      <c r="H35" s="37">
        <v>3.4</v>
      </c>
      <c r="I35" s="37">
        <v>4.0599999999999996</v>
      </c>
      <c r="J35" s="38">
        <v>4.93</v>
      </c>
      <c r="K35" s="22"/>
      <c r="L35" s="22"/>
      <c r="M35" s="22"/>
      <c r="N35" s="22"/>
      <c r="O35" s="22"/>
      <c r="P35" s="22"/>
    </row>
    <row r="36" spans="1:16" ht="39" customHeight="1" x14ac:dyDescent="0.15">
      <c r="A36" s="22"/>
      <c r="B36" s="35"/>
      <c r="C36" s="1148" t="s">
        <v>527</v>
      </c>
      <c r="D36" s="1149"/>
      <c r="E36" s="1150"/>
      <c r="F36" s="36" t="s">
        <v>480</v>
      </c>
      <c r="G36" s="37" t="s">
        <v>480</v>
      </c>
      <c r="H36" s="37">
        <v>0</v>
      </c>
      <c r="I36" s="37">
        <v>0.37</v>
      </c>
      <c r="J36" s="38">
        <v>0.66</v>
      </c>
      <c r="K36" s="22"/>
      <c r="L36" s="22"/>
      <c r="M36" s="22"/>
      <c r="N36" s="22"/>
      <c r="O36" s="22"/>
      <c r="P36" s="22"/>
    </row>
    <row r="37" spans="1:16" ht="39" customHeight="1" x14ac:dyDescent="0.15">
      <c r="A37" s="22"/>
      <c r="B37" s="35"/>
      <c r="C37" s="1148" t="s">
        <v>528</v>
      </c>
      <c r="D37" s="1149"/>
      <c r="E37" s="1150"/>
      <c r="F37" s="36">
        <v>0.03</v>
      </c>
      <c r="G37" s="37">
        <v>0.1</v>
      </c>
      <c r="H37" s="37">
        <v>0</v>
      </c>
      <c r="I37" s="37">
        <v>0.22</v>
      </c>
      <c r="J37" s="38">
        <v>0.15</v>
      </c>
      <c r="K37" s="22"/>
      <c r="L37" s="22"/>
      <c r="M37" s="22"/>
      <c r="N37" s="22"/>
      <c r="O37" s="22"/>
      <c r="P37" s="22"/>
    </row>
    <row r="38" spans="1:16" ht="39" customHeight="1" x14ac:dyDescent="0.15">
      <c r="A38" s="22"/>
      <c r="B38" s="35"/>
      <c r="C38" s="1148" t="s">
        <v>529</v>
      </c>
      <c r="D38" s="1149"/>
      <c r="E38" s="1150"/>
      <c r="F38" s="36">
        <v>0</v>
      </c>
      <c r="G38" s="37">
        <v>0</v>
      </c>
      <c r="H38" s="37">
        <v>0</v>
      </c>
      <c r="I38" s="37">
        <v>0.02</v>
      </c>
      <c r="J38" s="38">
        <v>0</v>
      </c>
      <c r="K38" s="22"/>
      <c r="L38" s="22"/>
      <c r="M38" s="22"/>
      <c r="N38" s="22"/>
      <c r="O38" s="22"/>
      <c r="P38" s="22"/>
    </row>
    <row r="39" spans="1:16" ht="39" customHeight="1" x14ac:dyDescent="0.15">
      <c r="A39" s="22"/>
      <c r="B39" s="35"/>
      <c r="C39" s="1148" t="s">
        <v>530</v>
      </c>
      <c r="D39" s="1149"/>
      <c r="E39" s="1150"/>
      <c r="F39" s="36">
        <v>0</v>
      </c>
      <c r="G39" s="37">
        <v>0</v>
      </c>
      <c r="H39" s="37">
        <v>0.16</v>
      </c>
      <c r="I39" s="37">
        <v>0</v>
      </c>
      <c r="J39" s="38">
        <v>0</v>
      </c>
      <c r="K39" s="22"/>
      <c r="L39" s="22"/>
      <c r="M39" s="22"/>
      <c r="N39" s="22"/>
      <c r="O39" s="22"/>
      <c r="P39" s="22"/>
    </row>
    <row r="40" spans="1:16" ht="39" customHeight="1" x14ac:dyDescent="0.15">
      <c r="A40" s="22"/>
      <c r="B40" s="35"/>
      <c r="C40" s="1148" t="s">
        <v>531</v>
      </c>
      <c r="D40" s="1149"/>
      <c r="E40" s="1150"/>
      <c r="F40" s="36" t="s">
        <v>480</v>
      </c>
      <c r="G40" s="37" t="s">
        <v>480</v>
      </c>
      <c r="H40" s="37" t="s">
        <v>480</v>
      </c>
      <c r="I40" s="37" t="s">
        <v>480</v>
      </c>
      <c r="J40" s="38">
        <v>0</v>
      </c>
      <c r="K40" s="22"/>
      <c r="L40" s="22"/>
      <c r="M40" s="22"/>
      <c r="N40" s="22"/>
      <c r="O40" s="22"/>
      <c r="P40" s="22"/>
    </row>
    <row r="41" spans="1:16" ht="39" customHeight="1" x14ac:dyDescent="0.15">
      <c r="A41" s="22"/>
      <c r="B41" s="35"/>
      <c r="C41" s="1148" t="s">
        <v>532</v>
      </c>
      <c r="D41" s="1149"/>
      <c r="E41" s="1150"/>
      <c r="F41" s="36" t="s">
        <v>480</v>
      </c>
      <c r="G41" s="37" t="s">
        <v>480</v>
      </c>
      <c r="H41" s="37" t="s">
        <v>480</v>
      </c>
      <c r="I41" s="37">
        <v>0</v>
      </c>
      <c r="J41" s="38">
        <v>0</v>
      </c>
      <c r="K41" s="22"/>
      <c r="L41" s="22"/>
      <c r="M41" s="22"/>
      <c r="N41" s="22"/>
      <c r="O41" s="22"/>
      <c r="P41" s="22"/>
    </row>
    <row r="42" spans="1:16" ht="39" customHeight="1" x14ac:dyDescent="0.15">
      <c r="A42" s="22"/>
      <c r="B42" s="39"/>
      <c r="C42" s="1148" t="s">
        <v>533</v>
      </c>
      <c r="D42" s="1149"/>
      <c r="E42" s="1150"/>
      <c r="F42" s="36" t="s">
        <v>480</v>
      </c>
      <c r="G42" s="37" t="s">
        <v>480</v>
      </c>
      <c r="H42" s="37" t="s">
        <v>480</v>
      </c>
      <c r="I42" s="37" t="s">
        <v>480</v>
      </c>
      <c r="J42" s="38" t="s">
        <v>480</v>
      </c>
      <c r="K42" s="22"/>
      <c r="L42" s="22"/>
      <c r="M42" s="22"/>
      <c r="N42" s="22"/>
      <c r="O42" s="22"/>
      <c r="P42" s="22"/>
    </row>
    <row r="43" spans="1:16" ht="39" customHeight="1" thickBot="1" x14ac:dyDescent="0.2">
      <c r="A43" s="22"/>
      <c r="B43" s="40"/>
      <c r="C43" s="1151" t="s">
        <v>534</v>
      </c>
      <c r="D43" s="1152"/>
      <c r="E43" s="1153"/>
      <c r="F43" s="41">
        <v>0.01</v>
      </c>
      <c r="G43" s="42">
        <v>0.02</v>
      </c>
      <c r="H43" s="42">
        <v>0.08</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8"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3598</v>
      </c>
      <c r="L45" s="60">
        <v>3626</v>
      </c>
      <c r="M45" s="60">
        <v>3646</v>
      </c>
      <c r="N45" s="60">
        <v>3582</v>
      </c>
      <c r="O45" s="61">
        <v>3633</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480</v>
      </c>
      <c r="L46" s="64" t="s">
        <v>480</v>
      </c>
      <c r="M46" s="64" t="s">
        <v>480</v>
      </c>
      <c r="N46" s="64" t="s">
        <v>480</v>
      </c>
      <c r="O46" s="65" t="s">
        <v>480</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480</v>
      </c>
      <c r="L47" s="64" t="s">
        <v>480</v>
      </c>
      <c r="M47" s="64" t="s">
        <v>480</v>
      </c>
      <c r="N47" s="64" t="s">
        <v>480</v>
      </c>
      <c r="O47" s="65" t="s">
        <v>480</v>
      </c>
      <c r="P47" s="48"/>
      <c r="Q47" s="48"/>
      <c r="R47" s="48"/>
      <c r="S47" s="48"/>
      <c r="T47" s="48"/>
      <c r="U47" s="48"/>
    </row>
    <row r="48" spans="1:21" ht="30.75" customHeight="1" x14ac:dyDescent="0.15">
      <c r="A48" s="48"/>
      <c r="B48" s="1166"/>
      <c r="C48" s="1167"/>
      <c r="D48" s="62"/>
      <c r="E48" s="1158" t="s">
        <v>15</v>
      </c>
      <c r="F48" s="1158"/>
      <c r="G48" s="1158"/>
      <c r="H48" s="1158"/>
      <c r="I48" s="1158"/>
      <c r="J48" s="1159"/>
      <c r="K48" s="63">
        <v>184</v>
      </c>
      <c r="L48" s="64">
        <v>201</v>
      </c>
      <c r="M48" s="64">
        <v>155</v>
      </c>
      <c r="N48" s="64">
        <v>211</v>
      </c>
      <c r="O48" s="65">
        <v>183</v>
      </c>
      <c r="P48" s="48"/>
      <c r="Q48" s="48"/>
      <c r="R48" s="48"/>
      <c r="S48" s="48"/>
      <c r="T48" s="48"/>
      <c r="U48" s="48"/>
    </row>
    <row r="49" spans="1:21" ht="30.75" customHeight="1" x14ac:dyDescent="0.15">
      <c r="A49" s="48"/>
      <c r="B49" s="1166"/>
      <c r="C49" s="1167"/>
      <c r="D49" s="62"/>
      <c r="E49" s="1158" t="s">
        <v>16</v>
      </c>
      <c r="F49" s="1158"/>
      <c r="G49" s="1158"/>
      <c r="H49" s="1158"/>
      <c r="I49" s="1158"/>
      <c r="J49" s="1159"/>
      <c r="K49" s="63" t="s">
        <v>480</v>
      </c>
      <c r="L49" s="64" t="s">
        <v>480</v>
      </c>
      <c r="M49" s="64" t="s">
        <v>480</v>
      </c>
      <c r="N49" s="64" t="s">
        <v>480</v>
      </c>
      <c r="O49" s="65" t="s">
        <v>480</v>
      </c>
      <c r="P49" s="48"/>
      <c r="Q49" s="48"/>
      <c r="R49" s="48"/>
      <c r="S49" s="48"/>
      <c r="T49" s="48"/>
      <c r="U49" s="48"/>
    </row>
    <row r="50" spans="1:21" ht="30.75" customHeight="1" x14ac:dyDescent="0.15">
      <c r="A50" s="48"/>
      <c r="B50" s="1166"/>
      <c r="C50" s="1167"/>
      <c r="D50" s="62"/>
      <c r="E50" s="1158" t="s">
        <v>17</v>
      </c>
      <c r="F50" s="1158"/>
      <c r="G50" s="1158"/>
      <c r="H50" s="1158"/>
      <c r="I50" s="1158"/>
      <c r="J50" s="1159"/>
      <c r="K50" s="63">
        <v>11</v>
      </c>
      <c r="L50" s="64">
        <v>8</v>
      </c>
      <c r="M50" s="64">
        <v>7</v>
      </c>
      <c r="N50" s="64">
        <v>5</v>
      </c>
      <c r="O50" s="65">
        <v>4</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480</v>
      </c>
      <c r="L51" s="64" t="s">
        <v>480</v>
      </c>
      <c r="M51" s="64" t="s">
        <v>480</v>
      </c>
      <c r="N51" s="64" t="s">
        <v>480</v>
      </c>
      <c r="O51" s="65" t="s">
        <v>480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2424</v>
      </c>
      <c r="L52" s="64">
        <v>2554</v>
      </c>
      <c r="M52" s="64">
        <v>2544</v>
      </c>
      <c r="N52" s="64">
        <v>2560</v>
      </c>
      <c r="O52" s="65">
        <v>2579</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1369</v>
      </c>
      <c r="L53" s="69">
        <v>1281</v>
      </c>
      <c r="M53" s="69">
        <v>1264</v>
      </c>
      <c r="N53" s="69">
        <v>1238</v>
      </c>
      <c r="O53" s="70">
        <v>1241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9"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72" t="s">
        <v>24</v>
      </c>
      <c r="C41" s="1173"/>
      <c r="D41" s="81"/>
      <c r="E41" s="1178" t="s">
        <v>25</v>
      </c>
      <c r="F41" s="1178"/>
      <c r="G41" s="1178"/>
      <c r="H41" s="1179"/>
      <c r="I41" s="82">
        <v>34921</v>
      </c>
      <c r="J41" s="83">
        <v>35084</v>
      </c>
      <c r="K41" s="83">
        <v>34559</v>
      </c>
      <c r="L41" s="83">
        <v>36205</v>
      </c>
      <c r="M41" s="84">
        <v>36711</v>
      </c>
    </row>
    <row r="42" spans="2:13" ht="27.75" customHeight="1" x14ac:dyDescent="0.15">
      <c r="B42" s="1174"/>
      <c r="C42" s="1175"/>
      <c r="D42" s="85"/>
      <c r="E42" s="1180" t="s">
        <v>26</v>
      </c>
      <c r="F42" s="1180"/>
      <c r="G42" s="1180"/>
      <c r="H42" s="1181"/>
      <c r="I42" s="86">
        <v>43</v>
      </c>
      <c r="J42" s="87">
        <v>29</v>
      </c>
      <c r="K42" s="87">
        <v>10</v>
      </c>
      <c r="L42" s="87">
        <v>5</v>
      </c>
      <c r="M42" s="88">
        <v>1</v>
      </c>
    </row>
    <row r="43" spans="2:13" ht="27.75" customHeight="1" x14ac:dyDescent="0.15">
      <c r="B43" s="1174"/>
      <c r="C43" s="1175"/>
      <c r="D43" s="85"/>
      <c r="E43" s="1180" t="s">
        <v>27</v>
      </c>
      <c r="F43" s="1180"/>
      <c r="G43" s="1180"/>
      <c r="H43" s="1181"/>
      <c r="I43" s="86">
        <v>2240</v>
      </c>
      <c r="J43" s="87">
        <v>2200</v>
      </c>
      <c r="K43" s="87">
        <v>2098</v>
      </c>
      <c r="L43" s="87">
        <v>2321</v>
      </c>
      <c r="M43" s="88">
        <v>2567</v>
      </c>
    </row>
    <row r="44" spans="2:13" ht="27.75" customHeight="1" x14ac:dyDescent="0.15">
      <c r="B44" s="1174"/>
      <c r="C44" s="1175"/>
      <c r="D44" s="85"/>
      <c r="E44" s="1180" t="s">
        <v>28</v>
      </c>
      <c r="F44" s="1180"/>
      <c r="G44" s="1180"/>
      <c r="H44" s="1181"/>
      <c r="I44" s="86" t="s">
        <v>480</v>
      </c>
      <c r="J44" s="87" t="s">
        <v>480</v>
      </c>
      <c r="K44" s="87" t="s">
        <v>480</v>
      </c>
      <c r="L44" s="87" t="s">
        <v>480</v>
      </c>
      <c r="M44" s="88" t="s">
        <v>480</v>
      </c>
    </row>
    <row r="45" spans="2:13" ht="27.75" customHeight="1" x14ac:dyDescent="0.15">
      <c r="B45" s="1174"/>
      <c r="C45" s="1175"/>
      <c r="D45" s="85"/>
      <c r="E45" s="1180" t="s">
        <v>29</v>
      </c>
      <c r="F45" s="1180"/>
      <c r="G45" s="1180"/>
      <c r="H45" s="1181"/>
      <c r="I45" s="86">
        <v>4359</v>
      </c>
      <c r="J45" s="87">
        <v>4460</v>
      </c>
      <c r="K45" s="87">
        <v>3219</v>
      </c>
      <c r="L45" s="87">
        <v>3335</v>
      </c>
      <c r="M45" s="88">
        <v>2877</v>
      </c>
    </row>
    <row r="46" spans="2:13" ht="27.75" customHeight="1" x14ac:dyDescent="0.15">
      <c r="B46" s="1174"/>
      <c r="C46" s="1175"/>
      <c r="D46" s="89"/>
      <c r="E46" s="1180" t="s">
        <v>30</v>
      </c>
      <c r="F46" s="1180"/>
      <c r="G46" s="1180"/>
      <c r="H46" s="1181"/>
      <c r="I46" s="86">
        <v>37</v>
      </c>
      <c r="J46" s="87">
        <v>32</v>
      </c>
      <c r="K46" s="87">
        <v>28</v>
      </c>
      <c r="L46" s="87">
        <v>23</v>
      </c>
      <c r="M46" s="88">
        <v>19</v>
      </c>
    </row>
    <row r="47" spans="2:13" ht="27.75" customHeight="1" x14ac:dyDescent="0.15">
      <c r="B47" s="1174"/>
      <c r="C47" s="1175"/>
      <c r="D47" s="90"/>
      <c r="E47" s="1182" t="s">
        <v>31</v>
      </c>
      <c r="F47" s="1183"/>
      <c r="G47" s="1183"/>
      <c r="H47" s="1184"/>
      <c r="I47" s="86" t="s">
        <v>480</v>
      </c>
      <c r="J47" s="87" t="s">
        <v>480</v>
      </c>
      <c r="K47" s="87" t="s">
        <v>480</v>
      </c>
      <c r="L47" s="87" t="s">
        <v>480</v>
      </c>
      <c r="M47" s="88" t="s">
        <v>480</v>
      </c>
    </row>
    <row r="48" spans="2:13" ht="27.75" customHeight="1" x14ac:dyDescent="0.15">
      <c r="B48" s="1174"/>
      <c r="C48" s="1175"/>
      <c r="D48" s="85"/>
      <c r="E48" s="1180" t="s">
        <v>32</v>
      </c>
      <c r="F48" s="1180"/>
      <c r="G48" s="1180"/>
      <c r="H48" s="1181"/>
      <c r="I48" s="86" t="s">
        <v>480</v>
      </c>
      <c r="J48" s="87" t="s">
        <v>480</v>
      </c>
      <c r="K48" s="87" t="s">
        <v>480</v>
      </c>
      <c r="L48" s="87" t="s">
        <v>480</v>
      </c>
      <c r="M48" s="88" t="s">
        <v>480</v>
      </c>
    </row>
    <row r="49" spans="2:13" ht="27.75" customHeight="1" x14ac:dyDescent="0.15">
      <c r="B49" s="1176"/>
      <c r="C49" s="1177"/>
      <c r="D49" s="85"/>
      <c r="E49" s="1180" t="s">
        <v>33</v>
      </c>
      <c r="F49" s="1180"/>
      <c r="G49" s="1180"/>
      <c r="H49" s="1181"/>
      <c r="I49" s="86" t="s">
        <v>480</v>
      </c>
      <c r="J49" s="87" t="s">
        <v>480</v>
      </c>
      <c r="K49" s="87" t="s">
        <v>480</v>
      </c>
      <c r="L49" s="87" t="s">
        <v>480</v>
      </c>
      <c r="M49" s="88" t="s">
        <v>480</v>
      </c>
    </row>
    <row r="50" spans="2:13" ht="27.75" customHeight="1" x14ac:dyDescent="0.15">
      <c r="B50" s="1185" t="s">
        <v>34</v>
      </c>
      <c r="C50" s="1186"/>
      <c r="D50" s="91"/>
      <c r="E50" s="1180" t="s">
        <v>35</v>
      </c>
      <c r="F50" s="1180"/>
      <c r="G50" s="1180"/>
      <c r="H50" s="1181"/>
      <c r="I50" s="86">
        <v>6372</v>
      </c>
      <c r="J50" s="87">
        <v>7483</v>
      </c>
      <c r="K50" s="87">
        <v>9003</v>
      </c>
      <c r="L50" s="87">
        <v>10807</v>
      </c>
      <c r="M50" s="88">
        <v>12171</v>
      </c>
    </row>
    <row r="51" spans="2:13" ht="27.75" customHeight="1" x14ac:dyDescent="0.15">
      <c r="B51" s="1174"/>
      <c r="C51" s="1175"/>
      <c r="D51" s="85"/>
      <c r="E51" s="1180" t="s">
        <v>36</v>
      </c>
      <c r="F51" s="1180"/>
      <c r="G51" s="1180"/>
      <c r="H51" s="1181"/>
      <c r="I51" s="86">
        <v>1794</v>
      </c>
      <c r="J51" s="87">
        <v>86</v>
      </c>
      <c r="K51" s="87">
        <v>1767</v>
      </c>
      <c r="L51" s="87">
        <v>1635</v>
      </c>
      <c r="M51" s="88">
        <v>1328</v>
      </c>
    </row>
    <row r="52" spans="2:13" ht="27.75" customHeight="1" x14ac:dyDescent="0.15">
      <c r="B52" s="1176"/>
      <c r="C52" s="1177"/>
      <c r="D52" s="85"/>
      <c r="E52" s="1180" t="s">
        <v>37</v>
      </c>
      <c r="F52" s="1180"/>
      <c r="G52" s="1180"/>
      <c r="H52" s="1181"/>
      <c r="I52" s="86">
        <v>21815</v>
      </c>
      <c r="J52" s="87">
        <v>23329</v>
      </c>
      <c r="K52" s="87">
        <v>23975</v>
      </c>
      <c r="L52" s="87">
        <v>26392</v>
      </c>
      <c r="M52" s="88">
        <v>26838</v>
      </c>
    </row>
    <row r="53" spans="2:13" ht="27.75" customHeight="1" thickBot="1" x14ac:dyDescent="0.2">
      <c r="B53" s="1187" t="s">
        <v>21</v>
      </c>
      <c r="C53" s="1188"/>
      <c r="D53" s="92"/>
      <c r="E53" s="1189" t="s">
        <v>38</v>
      </c>
      <c r="F53" s="1189"/>
      <c r="G53" s="1189"/>
      <c r="H53" s="1190"/>
      <c r="I53" s="93">
        <v>11618</v>
      </c>
      <c r="J53" s="94">
        <v>10907</v>
      </c>
      <c r="K53" s="94">
        <v>5170</v>
      </c>
      <c r="L53" s="94">
        <v>3055</v>
      </c>
      <c r="M53" s="95">
        <v>1838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151728</v>
      </c>
      <c r="E3" s="118"/>
      <c r="F3" s="119">
        <v>50880</v>
      </c>
      <c r="G3" s="120"/>
      <c r="H3" s="121"/>
    </row>
    <row r="4" spans="1:8" x14ac:dyDescent="0.15">
      <c r="A4" s="122"/>
      <c r="B4" s="123"/>
      <c r="C4" s="124"/>
      <c r="D4" s="125">
        <v>18746</v>
      </c>
      <c r="E4" s="126"/>
      <c r="F4" s="127">
        <v>26879</v>
      </c>
      <c r="G4" s="128"/>
      <c r="H4" s="129"/>
    </row>
    <row r="5" spans="1:8" x14ac:dyDescent="0.15">
      <c r="A5" s="110" t="s">
        <v>514</v>
      </c>
      <c r="B5" s="115"/>
      <c r="C5" s="116"/>
      <c r="D5" s="117">
        <v>177711</v>
      </c>
      <c r="E5" s="118"/>
      <c r="F5" s="119">
        <v>63956</v>
      </c>
      <c r="G5" s="120"/>
      <c r="H5" s="121"/>
    </row>
    <row r="6" spans="1:8" x14ac:dyDescent="0.15">
      <c r="A6" s="122"/>
      <c r="B6" s="123"/>
      <c r="C6" s="124"/>
      <c r="D6" s="125">
        <v>12169</v>
      </c>
      <c r="E6" s="126"/>
      <c r="F6" s="127">
        <v>29239</v>
      </c>
      <c r="G6" s="128"/>
      <c r="H6" s="129"/>
    </row>
    <row r="7" spans="1:8" x14ac:dyDescent="0.15">
      <c r="A7" s="110" t="s">
        <v>515</v>
      </c>
      <c r="B7" s="115"/>
      <c r="C7" s="116"/>
      <c r="D7" s="117">
        <v>147074</v>
      </c>
      <c r="E7" s="118"/>
      <c r="F7" s="119">
        <v>66255</v>
      </c>
      <c r="G7" s="120"/>
      <c r="H7" s="121"/>
    </row>
    <row r="8" spans="1:8" x14ac:dyDescent="0.15">
      <c r="A8" s="122"/>
      <c r="B8" s="123"/>
      <c r="C8" s="124"/>
      <c r="D8" s="125">
        <v>18995</v>
      </c>
      <c r="E8" s="126"/>
      <c r="F8" s="127">
        <v>31822</v>
      </c>
      <c r="G8" s="128"/>
      <c r="H8" s="129"/>
    </row>
    <row r="9" spans="1:8" x14ac:dyDescent="0.15">
      <c r="A9" s="110" t="s">
        <v>516</v>
      </c>
      <c r="B9" s="115"/>
      <c r="C9" s="116"/>
      <c r="D9" s="117">
        <v>206415</v>
      </c>
      <c r="E9" s="118"/>
      <c r="F9" s="119">
        <v>92247</v>
      </c>
      <c r="G9" s="120"/>
      <c r="H9" s="121"/>
    </row>
    <row r="10" spans="1:8" x14ac:dyDescent="0.15">
      <c r="A10" s="122"/>
      <c r="B10" s="123"/>
      <c r="C10" s="124"/>
      <c r="D10" s="125">
        <v>22681</v>
      </c>
      <c r="E10" s="126"/>
      <c r="F10" s="127">
        <v>37204</v>
      </c>
      <c r="G10" s="128"/>
      <c r="H10" s="129"/>
    </row>
    <row r="11" spans="1:8" x14ac:dyDescent="0.15">
      <c r="A11" s="110" t="s">
        <v>517</v>
      </c>
      <c r="B11" s="115"/>
      <c r="C11" s="116"/>
      <c r="D11" s="117">
        <v>189659</v>
      </c>
      <c r="E11" s="118"/>
      <c r="F11" s="119">
        <v>67319</v>
      </c>
      <c r="G11" s="120"/>
      <c r="H11" s="121"/>
    </row>
    <row r="12" spans="1:8" x14ac:dyDescent="0.15">
      <c r="A12" s="122"/>
      <c r="B12" s="123"/>
      <c r="C12" s="130"/>
      <c r="D12" s="125">
        <v>34846</v>
      </c>
      <c r="E12" s="126"/>
      <c r="F12" s="127">
        <v>38101</v>
      </c>
      <c r="G12" s="128"/>
      <c r="H12" s="129"/>
    </row>
    <row r="13" spans="1:8" x14ac:dyDescent="0.15">
      <c r="A13" s="110"/>
      <c r="B13" s="115"/>
      <c r="C13" s="131"/>
      <c r="D13" s="132">
        <v>174517</v>
      </c>
      <c r="E13" s="133"/>
      <c r="F13" s="134">
        <v>68131</v>
      </c>
      <c r="G13" s="135"/>
      <c r="H13" s="121"/>
    </row>
    <row r="14" spans="1:8" x14ac:dyDescent="0.15">
      <c r="A14" s="122"/>
      <c r="B14" s="123"/>
      <c r="C14" s="124"/>
      <c r="D14" s="125">
        <v>21487</v>
      </c>
      <c r="E14" s="126"/>
      <c r="F14" s="127">
        <v>32649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9.94</v>
      </c>
      <c r="C19" s="136">
        <f>ROUND(VALUE(SUBSTITUTE(実質収支比率等に係る経年分析!G$48,"▲","-")),2)</f>
        <v>11.3</v>
      </c>
      <c r="D19" s="136">
        <f>ROUND(VALUE(SUBSTITUTE(実質収支比率等に係る経年分析!H$48,"▲","-")),2)</f>
        <v>7.54</v>
      </c>
      <c r="E19" s="136">
        <f>ROUND(VALUE(SUBSTITUTE(実質収支比率等に係る経年分析!I$48,"▲","-")),2)</f>
        <v>6.56</v>
      </c>
      <c r="F19" s="136">
        <f>ROUND(VALUE(SUBSTITUTE(実質収支比率等に係る経年分析!J$48,"▲","-")),2)</f>
        <v>10.6</v>
      </c>
    </row>
    <row r="20" spans="1:11" x14ac:dyDescent="0.15">
      <c r="A20" s="136" t="s">
        <v>43</v>
      </c>
      <c r="B20" s="136">
        <f>ROUND(VALUE(SUBSTITUTE(実質収支比率等に係る経年分析!F$47,"▲","-")),2)</f>
        <v>23.3</v>
      </c>
      <c r="C20" s="136">
        <f>ROUND(VALUE(SUBSTITUTE(実質収支比率等に係る経年分析!G$47,"▲","-")),2)</f>
        <v>28.07</v>
      </c>
      <c r="D20" s="136">
        <f>ROUND(VALUE(SUBSTITUTE(実質収支比率等に係る経年分析!H$47,"▲","-")),2)</f>
        <v>34.119999999999997</v>
      </c>
      <c r="E20" s="136">
        <f>ROUND(VALUE(SUBSTITUTE(実質収支比率等に係る経年分析!I$47,"▲","-")),2)</f>
        <v>36.99</v>
      </c>
      <c r="F20" s="136">
        <f>ROUND(VALUE(SUBSTITUTE(実質収支比率等に係る経年分析!J$47,"▲","-")),2)</f>
        <v>41.48</v>
      </c>
    </row>
    <row r="21" spans="1:11" x14ac:dyDescent="0.15">
      <c r="A21" s="136" t="s">
        <v>44</v>
      </c>
      <c r="B21" s="136">
        <f>IF(ISNUMBER(VALUE(SUBSTITUTE(実質収支比率等に係る経年分析!F$49,"▲","-"))),ROUND(VALUE(SUBSTITUTE(実質収支比率等に係る経年分析!F$49,"▲","-")),2),NA())</f>
        <v>4.5599999999999996</v>
      </c>
      <c r="C21" s="136">
        <f>IF(ISNUMBER(VALUE(SUBSTITUTE(実質収支比率等に係る経年分析!G$49,"▲","-"))),ROUND(VALUE(SUBSTITUTE(実質収支比率等に係る経年分析!G$49,"▲","-")),2),NA())</f>
        <v>6.52</v>
      </c>
      <c r="D21" s="136">
        <f>IF(ISNUMBER(VALUE(SUBSTITUTE(実質収支比率等に係る経年分析!H$49,"▲","-"))),ROUND(VALUE(SUBSTITUTE(実質収支比率等に係る経年分析!H$49,"▲","-")),2),NA())</f>
        <v>1.9</v>
      </c>
      <c r="E21" s="136">
        <f>IF(ISNUMBER(VALUE(SUBSTITUTE(実質収支比率等に係る経年分析!I$49,"▲","-"))),ROUND(VALUE(SUBSTITUTE(実質収支比率等に係る経年分析!I$49,"▲","-")),2),NA())</f>
        <v>2.88</v>
      </c>
      <c r="F21" s="136">
        <f>IF(ISNUMBER(VALUE(SUBSTITUTE(実質収支比率等に係る経年分析!J$49,"▲","-"))),ROUND(VALUE(SUBSTITUTE(実質収支比率等に係る経年分析!J$49,"▲","-")),2),NA())</f>
        <v>8.73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新技術実証栽培事業特別会計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再生可能エネルギー運営事業特別会計</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港湾事業特別会計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0.15</v>
      </c>
    </row>
    <row r="34" spans="1:16" x14ac:dyDescent="0.15">
      <c r="A34" s="137" t="str">
        <f>IF(連結実質赤字比率に係る赤字・黒字の構成分析!C$36="",NA(),連結実質赤字比率に係る赤字・黒字の構成分析!C$36)</f>
        <v>土地区画整理事業特別会計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0.66</v>
      </c>
    </row>
    <row r="35" spans="1:16" x14ac:dyDescent="0.15">
      <c r="A35" s="137" t="str">
        <f>IF(連結実質赤字比率に係る赤字・黒字の構成分析!C$35="",NA(),連結実質赤字比率に係る赤字・黒字の構成分析!C$35)</f>
        <v>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3.13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4.0599999999999996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4.93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9.93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11.29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7.53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6.56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2424</v>
      </c>
      <c r="E42" s="138"/>
      <c r="F42" s="138"/>
      <c r="G42" s="138">
        <f>'実質公債費比率（分子）の構造'!L$52</f>
        <v>2554</v>
      </c>
      <c r="H42" s="138"/>
      <c r="I42" s="138"/>
      <c r="J42" s="138">
        <f>'実質公債費比率（分子）の構造'!M$52</f>
        <v>2544</v>
      </c>
      <c r="K42" s="138"/>
      <c r="L42" s="138"/>
      <c r="M42" s="138">
        <f>'実質公債費比率（分子）の構造'!N$52</f>
        <v>2560</v>
      </c>
      <c r="N42" s="138"/>
      <c r="O42" s="138"/>
      <c r="P42" s="138">
        <f>'実質公債費比率（分子）の構造'!O$52</f>
        <v>2579</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11</v>
      </c>
      <c r="C44" s="138"/>
      <c r="D44" s="138"/>
      <c r="E44" s="138">
        <f>'実質公債費比率（分子）の構造'!L$50</f>
        <v>8</v>
      </c>
      <c r="F44" s="138"/>
      <c r="G44" s="138"/>
      <c r="H44" s="138">
        <f>'実質公債費比率（分子）の構造'!M$50</f>
        <v>7</v>
      </c>
      <c r="I44" s="138"/>
      <c r="J44" s="138"/>
      <c r="K44" s="138">
        <f>'実質公債費比率（分子）の構造'!N$50</f>
        <v>5</v>
      </c>
      <c r="L44" s="138"/>
      <c r="M44" s="138"/>
      <c r="N44" s="138">
        <f>'実質公債費比率（分子）の構造'!O$50</f>
        <v>4</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184</v>
      </c>
      <c r="C46" s="138"/>
      <c r="D46" s="138"/>
      <c r="E46" s="138">
        <f>'実質公債費比率（分子）の構造'!L$48</f>
        <v>201</v>
      </c>
      <c r="F46" s="138"/>
      <c r="G46" s="138"/>
      <c r="H46" s="138">
        <f>'実質公債費比率（分子）の構造'!M$48</f>
        <v>155</v>
      </c>
      <c r="I46" s="138"/>
      <c r="J46" s="138"/>
      <c r="K46" s="138">
        <f>'実質公債費比率（分子）の構造'!N$48</f>
        <v>211</v>
      </c>
      <c r="L46" s="138"/>
      <c r="M46" s="138"/>
      <c r="N46" s="138">
        <f>'実質公債費比率（分子）の構造'!O$48</f>
        <v>183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3598</v>
      </c>
      <c r="C49" s="138"/>
      <c r="D49" s="138"/>
      <c r="E49" s="138">
        <f>'実質公債費比率（分子）の構造'!L$45</f>
        <v>3626</v>
      </c>
      <c r="F49" s="138"/>
      <c r="G49" s="138"/>
      <c r="H49" s="138">
        <f>'実質公債費比率（分子）の構造'!M$45</f>
        <v>3646</v>
      </c>
      <c r="I49" s="138"/>
      <c r="J49" s="138"/>
      <c r="K49" s="138">
        <f>'実質公債費比率（分子）の構造'!N$45</f>
        <v>3582</v>
      </c>
      <c r="L49" s="138"/>
      <c r="M49" s="138"/>
      <c r="N49" s="138">
        <f>'実質公債費比率（分子）の構造'!O$45</f>
        <v>3633</v>
      </c>
      <c r="O49" s="138"/>
      <c r="P49" s="138"/>
    </row>
    <row r="50" spans="1:16" x14ac:dyDescent="0.15">
      <c r="A50" s="138" t="s">
        <v>59</v>
      </c>
      <c r="B50" s="138" t="e">
        <f>NA()</f>
        <v>#N/A</v>
      </c>
      <c r="C50" s="138">
        <f>IF(ISNUMBER('実質公債費比率（分子）の構造'!K$53),'実質公債費比率（分子）の構造'!K$53,NA())</f>
        <v>1369</v>
      </c>
      <c r="D50" s="138" t="e">
        <f>NA()</f>
        <v>#N/A</v>
      </c>
      <c r="E50" s="138" t="e">
        <f>NA()</f>
        <v>#N/A</v>
      </c>
      <c r="F50" s="138">
        <f>IF(ISNUMBER('実質公債費比率（分子）の構造'!L$53),'実質公債費比率（分子）の構造'!L$53,NA())</f>
        <v>1281</v>
      </c>
      <c r="G50" s="138" t="e">
        <f>NA()</f>
        <v>#N/A</v>
      </c>
      <c r="H50" s="138" t="e">
        <f>NA()</f>
        <v>#N/A</v>
      </c>
      <c r="I50" s="138">
        <f>IF(ISNUMBER('実質公債費比率（分子）の構造'!M$53),'実質公債費比率（分子）の構造'!M$53,NA())</f>
        <v>1264</v>
      </c>
      <c r="J50" s="138" t="e">
        <f>NA()</f>
        <v>#N/A</v>
      </c>
      <c r="K50" s="138" t="e">
        <f>NA()</f>
        <v>#N/A</v>
      </c>
      <c r="L50" s="138">
        <f>IF(ISNUMBER('実質公債費比率（分子）の構造'!N$53),'実質公債費比率（分子）の構造'!N$53,NA())</f>
        <v>1238</v>
      </c>
      <c r="M50" s="138" t="e">
        <f>NA()</f>
        <v>#N/A</v>
      </c>
      <c r="N50" s="138" t="e">
        <f>NA()</f>
        <v>#N/A</v>
      </c>
      <c r="O50" s="138">
        <f>IF(ISNUMBER('実質公債費比率（分子）の構造'!O$53),'実質公債費比率（分子）の構造'!O$53,NA())</f>
        <v>1241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21815</v>
      </c>
      <c r="E56" s="137"/>
      <c r="F56" s="137"/>
      <c r="G56" s="137">
        <f>'将来負担比率（分子）の構造'!J$52</f>
        <v>23329</v>
      </c>
      <c r="H56" s="137"/>
      <c r="I56" s="137"/>
      <c r="J56" s="137">
        <f>'将来負担比率（分子）の構造'!K$52</f>
        <v>23975</v>
      </c>
      <c r="K56" s="137"/>
      <c r="L56" s="137"/>
      <c r="M56" s="137">
        <f>'将来負担比率（分子）の構造'!L$52</f>
        <v>26392</v>
      </c>
      <c r="N56" s="137"/>
      <c r="O56" s="137"/>
      <c r="P56" s="137">
        <f>'将来負担比率（分子）の構造'!M$52</f>
        <v>26838</v>
      </c>
    </row>
    <row r="57" spans="1:16" x14ac:dyDescent="0.15">
      <c r="A57" s="137" t="s">
        <v>36</v>
      </c>
      <c r="B57" s="137"/>
      <c r="C57" s="137"/>
      <c r="D57" s="137">
        <f>'将来負担比率（分子）の構造'!I$51</f>
        <v>1794</v>
      </c>
      <c r="E57" s="137"/>
      <c r="F57" s="137"/>
      <c r="G57" s="137">
        <f>'将来負担比率（分子）の構造'!J$51</f>
        <v>86</v>
      </c>
      <c r="H57" s="137"/>
      <c r="I57" s="137"/>
      <c r="J57" s="137">
        <f>'将来負担比率（分子）の構造'!K$51</f>
        <v>1767</v>
      </c>
      <c r="K57" s="137"/>
      <c r="L57" s="137"/>
      <c r="M57" s="137">
        <f>'将来負担比率（分子）の構造'!L$51</f>
        <v>1635</v>
      </c>
      <c r="N57" s="137"/>
      <c r="O57" s="137"/>
      <c r="P57" s="137">
        <f>'将来負担比率（分子）の構造'!M$51</f>
        <v>1328</v>
      </c>
    </row>
    <row r="58" spans="1:16" x14ac:dyDescent="0.15">
      <c r="A58" s="137" t="s">
        <v>35</v>
      </c>
      <c r="B58" s="137"/>
      <c r="C58" s="137"/>
      <c r="D58" s="137">
        <f>'将来負担比率（分子）の構造'!I$50</f>
        <v>6372</v>
      </c>
      <c r="E58" s="137"/>
      <c r="F58" s="137"/>
      <c r="G58" s="137">
        <f>'将来負担比率（分子）の構造'!J$50</f>
        <v>7483</v>
      </c>
      <c r="H58" s="137"/>
      <c r="I58" s="137"/>
      <c r="J58" s="137">
        <f>'将来負担比率（分子）の構造'!K$50</f>
        <v>9003</v>
      </c>
      <c r="K58" s="137"/>
      <c r="L58" s="137"/>
      <c r="M58" s="137">
        <f>'将来負担比率（分子）の構造'!L$50</f>
        <v>10807</v>
      </c>
      <c r="N58" s="137"/>
      <c r="O58" s="137"/>
      <c r="P58" s="137">
        <f>'将来負担比率（分子）の構造'!M$50</f>
        <v>12171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37</v>
      </c>
      <c r="C61" s="137"/>
      <c r="D61" s="137"/>
      <c r="E61" s="137">
        <f>'将来負担比率（分子）の構造'!J$46</f>
        <v>32</v>
      </c>
      <c r="F61" s="137"/>
      <c r="G61" s="137"/>
      <c r="H61" s="137">
        <f>'将来負担比率（分子）の構造'!K$46</f>
        <v>28</v>
      </c>
      <c r="I61" s="137"/>
      <c r="J61" s="137"/>
      <c r="K61" s="137">
        <f>'将来負担比率（分子）の構造'!L$46</f>
        <v>23</v>
      </c>
      <c r="L61" s="137"/>
      <c r="M61" s="137"/>
      <c r="N61" s="137">
        <f>'将来負担比率（分子）の構造'!M$46</f>
        <v>19</v>
      </c>
      <c r="O61" s="137"/>
      <c r="P61" s="137"/>
    </row>
    <row r="62" spans="1:16" x14ac:dyDescent="0.15">
      <c r="A62" s="137" t="s">
        <v>29</v>
      </c>
      <c r="B62" s="137">
        <f>'将来負担比率（分子）の構造'!I$45</f>
        <v>4359</v>
      </c>
      <c r="C62" s="137"/>
      <c r="D62" s="137"/>
      <c r="E62" s="137">
        <f>'将来負担比率（分子）の構造'!J$45</f>
        <v>4460</v>
      </c>
      <c r="F62" s="137"/>
      <c r="G62" s="137"/>
      <c r="H62" s="137">
        <f>'将来負担比率（分子）の構造'!K$45</f>
        <v>3219</v>
      </c>
      <c r="I62" s="137"/>
      <c r="J62" s="137"/>
      <c r="K62" s="137">
        <f>'将来負担比率（分子）の構造'!L$45</f>
        <v>3335</v>
      </c>
      <c r="L62" s="137"/>
      <c r="M62" s="137"/>
      <c r="N62" s="137">
        <f>'将来負担比率（分子）の構造'!M$45</f>
        <v>2877</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2240</v>
      </c>
      <c r="C64" s="137"/>
      <c r="D64" s="137"/>
      <c r="E64" s="137">
        <f>'将来負担比率（分子）の構造'!J$43</f>
        <v>2200</v>
      </c>
      <c r="F64" s="137"/>
      <c r="G64" s="137"/>
      <c r="H64" s="137">
        <f>'将来負担比率（分子）の構造'!K$43</f>
        <v>2098</v>
      </c>
      <c r="I64" s="137"/>
      <c r="J64" s="137"/>
      <c r="K64" s="137">
        <f>'将来負担比率（分子）の構造'!L$43</f>
        <v>2321</v>
      </c>
      <c r="L64" s="137"/>
      <c r="M64" s="137"/>
      <c r="N64" s="137">
        <f>'将来負担比率（分子）の構造'!M$43</f>
        <v>2567</v>
      </c>
      <c r="O64" s="137"/>
      <c r="P64" s="137"/>
    </row>
    <row r="65" spans="1:16" x14ac:dyDescent="0.15">
      <c r="A65" s="137" t="s">
        <v>26</v>
      </c>
      <c r="B65" s="137">
        <f>'将来負担比率（分子）の構造'!I$42</f>
        <v>43</v>
      </c>
      <c r="C65" s="137"/>
      <c r="D65" s="137"/>
      <c r="E65" s="137">
        <f>'将来負担比率（分子）の構造'!J$42</f>
        <v>29</v>
      </c>
      <c r="F65" s="137"/>
      <c r="G65" s="137"/>
      <c r="H65" s="137">
        <f>'将来負担比率（分子）の構造'!K$42</f>
        <v>10</v>
      </c>
      <c r="I65" s="137"/>
      <c r="J65" s="137"/>
      <c r="K65" s="137">
        <f>'将来負担比率（分子）の構造'!L$42</f>
        <v>5</v>
      </c>
      <c r="L65" s="137"/>
      <c r="M65" s="137"/>
      <c r="N65" s="137">
        <f>'将来負担比率（分子）の構造'!M$42</f>
        <v>1</v>
      </c>
      <c r="O65" s="137"/>
      <c r="P65" s="137"/>
    </row>
    <row r="66" spans="1:16" x14ac:dyDescent="0.15">
      <c r="A66" s="137" t="s">
        <v>25</v>
      </c>
      <c r="B66" s="137">
        <f>'将来負担比率（分子）の構造'!I$41</f>
        <v>34921</v>
      </c>
      <c r="C66" s="137"/>
      <c r="D66" s="137"/>
      <c r="E66" s="137">
        <f>'将来負担比率（分子）の構造'!J$41</f>
        <v>35084</v>
      </c>
      <c r="F66" s="137"/>
      <c r="G66" s="137"/>
      <c r="H66" s="137">
        <f>'将来負担比率（分子）の構造'!K$41</f>
        <v>34559</v>
      </c>
      <c r="I66" s="137"/>
      <c r="J66" s="137"/>
      <c r="K66" s="137">
        <f>'将来負担比率（分子）の構造'!L$41</f>
        <v>36205</v>
      </c>
      <c r="L66" s="137"/>
      <c r="M66" s="137"/>
      <c r="N66" s="137">
        <f>'将来負担比率（分子）の構造'!M$41</f>
        <v>36711</v>
      </c>
      <c r="O66" s="137"/>
      <c r="P66" s="137"/>
    </row>
    <row r="67" spans="1:16" x14ac:dyDescent="0.15">
      <c r="A67" s="137" t="s">
        <v>63</v>
      </c>
      <c r="B67" s="137" t="e">
        <f>NA()</f>
        <v>#N/A</v>
      </c>
      <c r="C67" s="137">
        <f>IF(ISNUMBER('将来負担比率（分子）の構造'!I$53), IF('将来負担比率（分子）の構造'!I$53 &lt; 0, 0, '将来負担比率（分子）の構造'!I$53), NA())</f>
        <v>11618</v>
      </c>
      <c r="D67" s="137" t="e">
        <f>NA()</f>
        <v>#N/A</v>
      </c>
      <c r="E67" s="137" t="e">
        <f>NA()</f>
        <v>#N/A</v>
      </c>
      <c r="F67" s="137">
        <f>IF(ISNUMBER('将来負担比率（分子）の構造'!J$53), IF('将来負担比率（分子）の構造'!J$53 &lt; 0, 0, '将来負担比率（分子）の構造'!J$53), NA())</f>
        <v>10907</v>
      </c>
      <c r="G67" s="137" t="e">
        <f>NA()</f>
        <v>#N/A</v>
      </c>
      <c r="H67" s="137" t="e">
        <f>NA()</f>
        <v>#N/A</v>
      </c>
      <c r="I67" s="137">
        <f>IF(ISNUMBER('将来負担比率（分子）の構造'!K$53), IF('将来負担比率（分子）の構造'!K$53 &lt; 0, 0, '将来負担比率（分子）の構造'!K$53), NA())</f>
        <v>5170</v>
      </c>
      <c r="J67" s="137" t="e">
        <f>NA()</f>
        <v>#N/A</v>
      </c>
      <c r="K67" s="137" t="e">
        <f>NA()</f>
        <v>#N/A</v>
      </c>
      <c r="L67" s="137">
        <f>IF(ISNUMBER('将来負担比率（分子）の構造'!L$53), IF('将来負担比率（分子）の構造'!L$53 &lt; 0, 0, '将来負担比率（分子）の構造'!L$53), NA())</f>
        <v>3055</v>
      </c>
      <c r="M67" s="137" t="e">
        <f>NA()</f>
        <v>#N/A</v>
      </c>
      <c r="N67" s="137" t="e">
        <f>NA()</f>
        <v>#N/A</v>
      </c>
      <c r="O67" s="137">
        <f>IF(ISNUMBER('将来負担比率（分子）の構造'!M$53), IF('将来負担比率（分子）の構造'!M$53 &lt; 0, 0, '将来負担比率（分子）の構造'!M$53), NA())</f>
        <v>1838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194</v>
      </c>
      <c r="DI1" s="572"/>
      <c r="DJ1" s="572"/>
      <c r="DK1" s="572"/>
      <c r="DL1" s="572"/>
      <c r="DM1" s="572"/>
      <c r="DN1" s="573"/>
      <c r="DP1" s="571" t="s">
        <v>195</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197</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198</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199</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200</v>
      </c>
      <c r="S4" s="575"/>
      <c r="T4" s="575"/>
      <c r="U4" s="575"/>
      <c r="V4" s="575"/>
      <c r="W4" s="575"/>
      <c r="X4" s="575"/>
      <c r="Y4" s="576"/>
      <c r="Z4" s="574" t="s">
        <v>201</v>
      </c>
      <c r="AA4" s="575"/>
      <c r="AB4" s="575"/>
      <c r="AC4" s="576"/>
      <c r="AD4" s="574" t="s">
        <v>202</v>
      </c>
      <c r="AE4" s="575"/>
      <c r="AF4" s="575"/>
      <c r="AG4" s="575"/>
      <c r="AH4" s="575"/>
      <c r="AI4" s="575"/>
      <c r="AJ4" s="575"/>
      <c r="AK4" s="576"/>
      <c r="AL4" s="574" t="s">
        <v>201</v>
      </c>
      <c r="AM4" s="575"/>
      <c r="AN4" s="575"/>
      <c r="AO4" s="576"/>
      <c r="AP4" s="580" t="s">
        <v>203</v>
      </c>
      <c r="AQ4" s="580"/>
      <c r="AR4" s="580"/>
      <c r="AS4" s="580"/>
      <c r="AT4" s="580"/>
      <c r="AU4" s="580"/>
      <c r="AV4" s="580"/>
      <c r="AW4" s="580"/>
      <c r="AX4" s="580"/>
      <c r="AY4" s="580"/>
      <c r="AZ4" s="580"/>
      <c r="BA4" s="580"/>
      <c r="BB4" s="580"/>
      <c r="BC4" s="580"/>
      <c r="BD4" s="580"/>
      <c r="BE4" s="580"/>
      <c r="BF4" s="580"/>
      <c r="BG4" s="580" t="s">
        <v>204</v>
      </c>
      <c r="BH4" s="580"/>
      <c r="BI4" s="580"/>
      <c r="BJ4" s="580"/>
      <c r="BK4" s="580"/>
      <c r="BL4" s="580"/>
      <c r="BM4" s="580"/>
      <c r="BN4" s="580"/>
      <c r="BO4" s="580" t="s">
        <v>201</v>
      </c>
      <c r="BP4" s="580"/>
      <c r="BQ4" s="580"/>
      <c r="BR4" s="580"/>
      <c r="BS4" s="580" t="s">
        <v>205</v>
      </c>
      <c r="BT4" s="580"/>
      <c r="BU4" s="580"/>
      <c r="BV4" s="580"/>
      <c r="BW4" s="580"/>
      <c r="BX4" s="580"/>
      <c r="BY4" s="580"/>
      <c r="BZ4" s="580"/>
      <c r="CA4" s="580"/>
      <c r="CB4" s="580"/>
      <c r="CD4" s="577" t="s">
        <v>206</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207</v>
      </c>
      <c r="C5" s="582"/>
      <c r="D5" s="582"/>
      <c r="E5" s="582"/>
      <c r="F5" s="582"/>
      <c r="G5" s="582"/>
      <c r="H5" s="582"/>
      <c r="I5" s="582"/>
      <c r="J5" s="582"/>
      <c r="K5" s="582"/>
      <c r="L5" s="582"/>
      <c r="M5" s="582"/>
      <c r="N5" s="582"/>
      <c r="O5" s="582"/>
      <c r="P5" s="582"/>
      <c r="Q5" s="583"/>
      <c r="R5" s="584">
        <v>4991183</v>
      </c>
      <c r="S5" s="585"/>
      <c r="T5" s="585"/>
      <c r="U5" s="585"/>
      <c r="V5" s="585"/>
      <c r="W5" s="585"/>
      <c r="X5" s="585"/>
      <c r="Y5" s="586"/>
      <c r="Z5" s="587">
        <v>12</v>
      </c>
      <c r="AA5" s="587"/>
      <c r="AB5" s="587"/>
      <c r="AC5" s="587"/>
      <c r="AD5" s="588">
        <v>4910423</v>
      </c>
      <c r="AE5" s="588"/>
      <c r="AF5" s="588"/>
      <c r="AG5" s="588"/>
      <c r="AH5" s="588"/>
      <c r="AI5" s="588"/>
      <c r="AJ5" s="588"/>
      <c r="AK5" s="588"/>
      <c r="AL5" s="589">
        <v>26.1</v>
      </c>
      <c r="AM5" s="590"/>
      <c r="AN5" s="590"/>
      <c r="AO5" s="591"/>
      <c r="AP5" s="581" t="s">
        <v>208</v>
      </c>
      <c r="AQ5" s="582"/>
      <c r="AR5" s="582"/>
      <c r="AS5" s="582"/>
      <c r="AT5" s="582"/>
      <c r="AU5" s="582"/>
      <c r="AV5" s="582"/>
      <c r="AW5" s="582"/>
      <c r="AX5" s="582"/>
      <c r="AY5" s="582"/>
      <c r="AZ5" s="582"/>
      <c r="BA5" s="582"/>
      <c r="BB5" s="582"/>
      <c r="BC5" s="582"/>
      <c r="BD5" s="582"/>
      <c r="BE5" s="582"/>
      <c r="BF5" s="583"/>
      <c r="BG5" s="595">
        <v>4975692</v>
      </c>
      <c r="BH5" s="596"/>
      <c r="BI5" s="596"/>
      <c r="BJ5" s="596"/>
      <c r="BK5" s="596"/>
      <c r="BL5" s="596"/>
      <c r="BM5" s="596"/>
      <c r="BN5" s="597"/>
      <c r="BO5" s="598">
        <v>99.7</v>
      </c>
      <c r="BP5" s="598"/>
      <c r="BQ5" s="598"/>
      <c r="BR5" s="598"/>
      <c r="BS5" s="599" t="s">
        <v>209</v>
      </c>
      <c r="BT5" s="599"/>
      <c r="BU5" s="599"/>
      <c r="BV5" s="599"/>
      <c r="BW5" s="599"/>
      <c r="BX5" s="599"/>
      <c r="BY5" s="599"/>
      <c r="BZ5" s="599"/>
      <c r="CA5" s="599"/>
      <c r="CB5" s="603"/>
      <c r="CD5" s="577" t="s">
        <v>203</v>
      </c>
      <c r="CE5" s="578"/>
      <c r="CF5" s="578"/>
      <c r="CG5" s="578"/>
      <c r="CH5" s="578"/>
      <c r="CI5" s="578"/>
      <c r="CJ5" s="578"/>
      <c r="CK5" s="578"/>
      <c r="CL5" s="578"/>
      <c r="CM5" s="578"/>
      <c r="CN5" s="578"/>
      <c r="CO5" s="578"/>
      <c r="CP5" s="578"/>
      <c r="CQ5" s="579"/>
      <c r="CR5" s="577" t="s">
        <v>210</v>
      </c>
      <c r="CS5" s="578"/>
      <c r="CT5" s="578"/>
      <c r="CU5" s="578"/>
      <c r="CV5" s="578"/>
      <c r="CW5" s="578"/>
      <c r="CX5" s="578"/>
      <c r="CY5" s="579"/>
      <c r="CZ5" s="577" t="s">
        <v>201</v>
      </c>
      <c r="DA5" s="578"/>
      <c r="DB5" s="578"/>
      <c r="DC5" s="579"/>
      <c r="DD5" s="577" t="s">
        <v>211</v>
      </c>
      <c r="DE5" s="578"/>
      <c r="DF5" s="578"/>
      <c r="DG5" s="578"/>
      <c r="DH5" s="578"/>
      <c r="DI5" s="578"/>
      <c r="DJ5" s="578"/>
      <c r="DK5" s="578"/>
      <c r="DL5" s="578"/>
      <c r="DM5" s="578"/>
      <c r="DN5" s="578"/>
      <c r="DO5" s="578"/>
      <c r="DP5" s="579"/>
      <c r="DQ5" s="577" t="s">
        <v>212</v>
      </c>
      <c r="DR5" s="578"/>
      <c r="DS5" s="578"/>
      <c r="DT5" s="578"/>
      <c r="DU5" s="578"/>
      <c r="DV5" s="578"/>
      <c r="DW5" s="578"/>
      <c r="DX5" s="578"/>
      <c r="DY5" s="578"/>
      <c r="DZ5" s="578"/>
      <c r="EA5" s="578"/>
      <c r="EB5" s="578"/>
      <c r="EC5" s="579"/>
    </row>
    <row r="6" spans="2:143" ht="11.25" customHeight="1" x14ac:dyDescent="0.15">
      <c r="B6" s="592" t="s">
        <v>213</v>
      </c>
      <c r="C6" s="593"/>
      <c r="D6" s="593"/>
      <c r="E6" s="593"/>
      <c r="F6" s="593"/>
      <c r="G6" s="593"/>
      <c r="H6" s="593"/>
      <c r="I6" s="593"/>
      <c r="J6" s="593"/>
      <c r="K6" s="593"/>
      <c r="L6" s="593"/>
      <c r="M6" s="593"/>
      <c r="N6" s="593"/>
      <c r="O6" s="593"/>
      <c r="P6" s="593"/>
      <c r="Q6" s="594"/>
      <c r="R6" s="595">
        <v>340737</v>
      </c>
      <c r="S6" s="596"/>
      <c r="T6" s="596"/>
      <c r="U6" s="596"/>
      <c r="V6" s="596"/>
      <c r="W6" s="596"/>
      <c r="X6" s="596"/>
      <c r="Y6" s="597"/>
      <c r="Z6" s="598">
        <v>0.8</v>
      </c>
      <c r="AA6" s="598"/>
      <c r="AB6" s="598"/>
      <c r="AC6" s="598"/>
      <c r="AD6" s="599">
        <v>340737</v>
      </c>
      <c r="AE6" s="599"/>
      <c r="AF6" s="599"/>
      <c r="AG6" s="599"/>
      <c r="AH6" s="599"/>
      <c r="AI6" s="599"/>
      <c r="AJ6" s="599"/>
      <c r="AK6" s="599"/>
      <c r="AL6" s="600">
        <v>1.8</v>
      </c>
      <c r="AM6" s="601"/>
      <c r="AN6" s="601"/>
      <c r="AO6" s="602"/>
      <c r="AP6" s="592" t="s">
        <v>214</v>
      </c>
      <c r="AQ6" s="593"/>
      <c r="AR6" s="593"/>
      <c r="AS6" s="593"/>
      <c r="AT6" s="593"/>
      <c r="AU6" s="593"/>
      <c r="AV6" s="593"/>
      <c r="AW6" s="593"/>
      <c r="AX6" s="593"/>
      <c r="AY6" s="593"/>
      <c r="AZ6" s="593"/>
      <c r="BA6" s="593"/>
      <c r="BB6" s="593"/>
      <c r="BC6" s="593"/>
      <c r="BD6" s="593"/>
      <c r="BE6" s="593"/>
      <c r="BF6" s="594"/>
      <c r="BG6" s="595">
        <v>4975692</v>
      </c>
      <c r="BH6" s="596"/>
      <c r="BI6" s="596"/>
      <c r="BJ6" s="596"/>
      <c r="BK6" s="596"/>
      <c r="BL6" s="596"/>
      <c r="BM6" s="596"/>
      <c r="BN6" s="597"/>
      <c r="BO6" s="598">
        <v>99.7</v>
      </c>
      <c r="BP6" s="598"/>
      <c r="BQ6" s="598"/>
      <c r="BR6" s="598"/>
      <c r="BS6" s="599" t="s">
        <v>209</v>
      </c>
      <c r="BT6" s="599"/>
      <c r="BU6" s="599"/>
      <c r="BV6" s="599"/>
      <c r="BW6" s="599"/>
      <c r="BX6" s="599"/>
      <c r="BY6" s="599"/>
      <c r="BZ6" s="599"/>
      <c r="CA6" s="599"/>
      <c r="CB6" s="603"/>
      <c r="CD6" s="606" t="s">
        <v>215</v>
      </c>
      <c r="CE6" s="607"/>
      <c r="CF6" s="607"/>
      <c r="CG6" s="607"/>
      <c r="CH6" s="607"/>
      <c r="CI6" s="607"/>
      <c r="CJ6" s="607"/>
      <c r="CK6" s="607"/>
      <c r="CL6" s="607"/>
      <c r="CM6" s="607"/>
      <c r="CN6" s="607"/>
      <c r="CO6" s="607"/>
      <c r="CP6" s="607"/>
      <c r="CQ6" s="608"/>
      <c r="CR6" s="595">
        <v>246627</v>
      </c>
      <c r="CS6" s="596"/>
      <c r="CT6" s="596"/>
      <c r="CU6" s="596"/>
      <c r="CV6" s="596"/>
      <c r="CW6" s="596"/>
      <c r="CX6" s="596"/>
      <c r="CY6" s="597"/>
      <c r="CZ6" s="598">
        <v>0.6</v>
      </c>
      <c r="DA6" s="598"/>
      <c r="DB6" s="598"/>
      <c r="DC6" s="598"/>
      <c r="DD6" s="604" t="s">
        <v>209</v>
      </c>
      <c r="DE6" s="596"/>
      <c r="DF6" s="596"/>
      <c r="DG6" s="596"/>
      <c r="DH6" s="596"/>
      <c r="DI6" s="596"/>
      <c r="DJ6" s="596"/>
      <c r="DK6" s="596"/>
      <c r="DL6" s="596"/>
      <c r="DM6" s="596"/>
      <c r="DN6" s="596"/>
      <c r="DO6" s="596"/>
      <c r="DP6" s="597"/>
      <c r="DQ6" s="604">
        <v>246627</v>
      </c>
      <c r="DR6" s="596"/>
      <c r="DS6" s="596"/>
      <c r="DT6" s="596"/>
      <c r="DU6" s="596"/>
      <c r="DV6" s="596"/>
      <c r="DW6" s="596"/>
      <c r="DX6" s="596"/>
      <c r="DY6" s="596"/>
      <c r="DZ6" s="596"/>
      <c r="EA6" s="596"/>
      <c r="EB6" s="596"/>
      <c r="EC6" s="605"/>
    </row>
    <row r="7" spans="2:143" ht="11.25" customHeight="1" x14ac:dyDescent="0.15">
      <c r="B7" s="592" t="s">
        <v>216</v>
      </c>
      <c r="C7" s="593"/>
      <c r="D7" s="593"/>
      <c r="E7" s="593"/>
      <c r="F7" s="593"/>
      <c r="G7" s="593"/>
      <c r="H7" s="593"/>
      <c r="I7" s="593"/>
      <c r="J7" s="593"/>
      <c r="K7" s="593"/>
      <c r="L7" s="593"/>
      <c r="M7" s="593"/>
      <c r="N7" s="593"/>
      <c r="O7" s="593"/>
      <c r="P7" s="593"/>
      <c r="Q7" s="594"/>
      <c r="R7" s="595">
        <v>3634</v>
      </c>
      <c r="S7" s="596"/>
      <c r="T7" s="596"/>
      <c r="U7" s="596"/>
      <c r="V7" s="596"/>
      <c r="W7" s="596"/>
      <c r="X7" s="596"/>
      <c r="Y7" s="597"/>
      <c r="Z7" s="598">
        <v>0</v>
      </c>
      <c r="AA7" s="598"/>
      <c r="AB7" s="598"/>
      <c r="AC7" s="598"/>
      <c r="AD7" s="599">
        <v>3634</v>
      </c>
      <c r="AE7" s="599"/>
      <c r="AF7" s="599"/>
      <c r="AG7" s="599"/>
      <c r="AH7" s="599"/>
      <c r="AI7" s="599"/>
      <c r="AJ7" s="599"/>
      <c r="AK7" s="599"/>
      <c r="AL7" s="600">
        <v>0</v>
      </c>
      <c r="AM7" s="601"/>
      <c r="AN7" s="601"/>
      <c r="AO7" s="602"/>
      <c r="AP7" s="592" t="s">
        <v>217</v>
      </c>
      <c r="AQ7" s="593"/>
      <c r="AR7" s="593"/>
      <c r="AS7" s="593"/>
      <c r="AT7" s="593"/>
      <c r="AU7" s="593"/>
      <c r="AV7" s="593"/>
      <c r="AW7" s="593"/>
      <c r="AX7" s="593"/>
      <c r="AY7" s="593"/>
      <c r="AZ7" s="593"/>
      <c r="BA7" s="593"/>
      <c r="BB7" s="593"/>
      <c r="BC7" s="593"/>
      <c r="BD7" s="593"/>
      <c r="BE7" s="593"/>
      <c r="BF7" s="594"/>
      <c r="BG7" s="595">
        <v>1869398</v>
      </c>
      <c r="BH7" s="596"/>
      <c r="BI7" s="596"/>
      <c r="BJ7" s="596"/>
      <c r="BK7" s="596"/>
      <c r="BL7" s="596"/>
      <c r="BM7" s="596"/>
      <c r="BN7" s="597"/>
      <c r="BO7" s="598">
        <v>37.5</v>
      </c>
      <c r="BP7" s="598"/>
      <c r="BQ7" s="598"/>
      <c r="BR7" s="598"/>
      <c r="BS7" s="599" t="s">
        <v>209</v>
      </c>
      <c r="BT7" s="599"/>
      <c r="BU7" s="599"/>
      <c r="BV7" s="599"/>
      <c r="BW7" s="599"/>
      <c r="BX7" s="599"/>
      <c r="BY7" s="599"/>
      <c r="BZ7" s="599"/>
      <c r="CA7" s="599"/>
      <c r="CB7" s="603"/>
      <c r="CD7" s="609" t="s">
        <v>218</v>
      </c>
      <c r="CE7" s="610"/>
      <c r="CF7" s="610"/>
      <c r="CG7" s="610"/>
      <c r="CH7" s="610"/>
      <c r="CI7" s="610"/>
      <c r="CJ7" s="610"/>
      <c r="CK7" s="610"/>
      <c r="CL7" s="610"/>
      <c r="CM7" s="610"/>
      <c r="CN7" s="610"/>
      <c r="CO7" s="610"/>
      <c r="CP7" s="610"/>
      <c r="CQ7" s="611"/>
      <c r="CR7" s="595">
        <v>5255596</v>
      </c>
      <c r="CS7" s="596"/>
      <c r="CT7" s="596"/>
      <c r="CU7" s="596"/>
      <c r="CV7" s="596"/>
      <c r="CW7" s="596"/>
      <c r="CX7" s="596"/>
      <c r="CY7" s="597"/>
      <c r="CZ7" s="598">
        <v>13.4</v>
      </c>
      <c r="DA7" s="598"/>
      <c r="DB7" s="598"/>
      <c r="DC7" s="598"/>
      <c r="DD7" s="604">
        <v>417890</v>
      </c>
      <c r="DE7" s="596"/>
      <c r="DF7" s="596"/>
      <c r="DG7" s="596"/>
      <c r="DH7" s="596"/>
      <c r="DI7" s="596"/>
      <c r="DJ7" s="596"/>
      <c r="DK7" s="596"/>
      <c r="DL7" s="596"/>
      <c r="DM7" s="596"/>
      <c r="DN7" s="596"/>
      <c r="DO7" s="596"/>
      <c r="DP7" s="597"/>
      <c r="DQ7" s="604">
        <v>4420854</v>
      </c>
      <c r="DR7" s="596"/>
      <c r="DS7" s="596"/>
      <c r="DT7" s="596"/>
      <c r="DU7" s="596"/>
      <c r="DV7" s="596"/>
      <c r="DW7" s="596"/>
      <c r="DX7" s="596"/>
      <c r="DY7" s="596"/>
      <c r="DZ7" s="596"/>
      <c r="EA7" s="596"/>
      <c r="EB7" s="596"/>
      <c r="EC7" s="605"/>
    </row>
    <row r="8" spans="2:143" ht="11.25" customHeight="1" x14ac:dyDescent="0.15">
      <c r="B8" s="592" t="s">
        <v>219</v>
      </c>
      <c r="C8" s="593"/>
      <c r="D8" s="593"/>
      <c r="E8" s="593"/>
      <c r="F8" s="593"/>
      <c r="G8" s="593"/>
      <c r="H8" s="593"/>
      <c r="I8" s="593"/>
      <c r="J8" s="593"/>
      <c r="K8" s="593"/>
      <c r="L8" s="593"/>
      <c r="M8" s="593"/>
      <c r="N8" s="593"/>
      <c r="O8" s="593"/>
      <c r="P8" s="593"/>
      <c r="Q8" s="594"/>
      <c r="R8" s="595">
        <v>5944</v>
      </c>
      <c r="S8" s="596"/>
      <c r="T8" s="596"/>
      <c r="U8" s="596"/>
      <c r="V8" s="596"/>
      <c r="W8" s="596"/>
      <c r="X8" s="596"/>
      <c r="Y8" s="597"/>
      <c r="Z8" s="598">
        <v>0</v>
      </c>
      <c r="AA8" s="598"/>
      <c r="AB8" s="598"/>
      <c r="AC8" s="598"/>
      <c r="AD8" s="599">
        <v>5944</v>
      </c>
      <c r="AE8" s="599"/>
      <c r="AF8" s="599"/>
      <c r="AG8" s="599"/>
      <c r="AH8" s="599"/>
      <c r="AI8" s="599"/>
      <c r="AJ8" s="599"/>
      <c r="AK8" s="599"/>
      <c r="AL8" s="600">
        <v>0</v>
      </c>
      <c r="AM8" s="601"/>
      <c r="AN8" s="601"/>
      <c r="AO8" s="602"/>
      <c r="AP8" s="592" t="s">
        <v>220</v>
      </c>
      <c r="AQ8" s="593"/>
      <c r="AR8" s="593"/>
      <c r="AS8" s="593"/>
      <c r="AT8" s="593"/>
      <c r="AU8" s="593"/>
      <c r="AV8" s="593"/>
      <c r="AW8" s="593"/>
      <c r="AX8" s="593"/>
      <c r="AY8" s="593"/>
      <c r="AZ8" s="593"/>
      <c r="BA8" s="593"/>
      <c r="BB8" s="593"/>
      <c r="BC8" s="593"/>
      <c r="BD8" s="593"/>
      <c r="BE8" s="593"/>
      <c r="BF8" s="594"/>
      <c r="BG8" s="595">
        <v>72305</v>
      </c>
      <c r="BH8" s="596"/>
      <c r="BI8" s="596"/>
      <c r="BJ8" s="596"/>
      <c r="BK8" s="596"/>
      <c r="BL8" s="596"/>
      <c r="BM8" s="596"/>
      <c r="BN8" s="597"/>
      <c r="BO8" s="598">
        <v>1.4</v>
      </c>
      <c r="BP8" s="598"/>
      <c r="BQ8" s="598"/>
      <c r="BR8" s="598"/>
      <c r="BS8" s="604" t="s">
        <v>111</v>
      </c>
      <c r="BT8" s="596"/>
      <c r="BU8" s="596"/>
      <c r="BV8" s="596"/>
      <c r="BW8" s="596"/>
      <c r="BX8" s="596"/>
      <c r="BY8" s="596"/>
      <c r="BZ8" s="596"/>
      <c r="CA8" s="596"/>
      <c r="CB8" s="605"/>
      <c r="CD8" s="609" t="s">
        <v>221</v>
      </c>
      <c r="CE8" s="610"/>
      <c r="CF8" s="610"/>
      <c r="CG8" s="610"/>
      <c r="CH8" s="610"/>
      <c r="CI8" s="610"/>
      <c r="CJ8" s="610"/>
      <c r="CK8" s="610"/>
      <c r="CL8" s="610"/>
      <c r="CM8" s="610"/>
      <c r="CN8" s="610"/>
      <c r="CO8" s="610"/>
      <c r="CP8" s="610"/>
      <c r="CQ8" s="611"/>
      <c r="CR8" s="595">
        <v>12417192</v>
      </c>
      <c r="CS8" s="596"/>
      <c r="CT8" s="596"/>
      <c r="CU8" s="596"/>
      <c r="CV8" s="596"/>
      <c r="CW8" s="596"/>
      <c r="CX8" s="596"/>
      <c r="CY8" s="597"/>
      <c r="CZ8" s="598">
        <v>31.7</v>
      </c>
      <c r="DA8" s="598"/>
      <c r="DB8" s="598"/>
      <c r="DC8" s="598"/>
      <c r="DD8" s="604">
        <v>14523</v>
      </c>
      <c r="DE8" s="596"/>
      <c r="DF8" s="596"/>
      <c r="DG8" s="596"/>
      <c r="DH8" s="596"/>
      <c r="DI8" s="596"/>
      <c r="DJ8" s="596"/>
      <c r="DK8" s="596"/>
      <c r="DL8" s="596"/>
      <c r="DM8" s="596"/>
      <c r="DN8" s="596"/>
      <c r="DO8" s="596"/>
      <c r="DP8" s="597"/>
      <c r="DQ8" s="604">
        <v>5694921</v>
      </c>
      <c r="DR8" s="596"/>
      <c r="DS8" s="596"/>
      <c r="DT8" s="596"/>
      <c r="DU8" s="596"/>
      <c r="DV8" s="596"/>
      <c r="DW8" s="596"/>
      <c r="DX8" s="596"/>
      <c r="DY8" s="596"/>
      <c r="DZ8" s="596"/>
      <c r="EA8" s="596"/>
      <c r="EB8" s="596"/>
      <c r="EC8" s="605"/>
    </row>
    <row r="9" spans="2:143" ht="11.25" customHeight="1" x14ac:dyDescent="0.15">
      <c r="B9" s="592" t="s">
        <v>222</v>
      </c>
      <c r="C9" s="593"/>
      <c r="D9" s="593"/>
      <c r="E9" s="593"/>
      <c r="F9" s="593"/>
      <c r="G9" s="593"/>
      <c r="H9" s="593"/>
      <c r="I9" s="593"/>
      <c r="J9" s="593"/>
      <c r="K9" s="593"/>
      <c r="L9" s="593"/>
      <c r="M9" s="593"/>
      <c r="N9" s="593"/>
      <c r="O9" s="593"/>
      <c r="P9" s="593"/>
      <c r="Q9" s="594"/>
      <c r="R9" s="595">
        <v>4687</v>
      </c>
      <c r="S9" s="596"/>
      <c r="T9" s="596"/>
      <c r="U9" s="596"/>
      <c r="V9" s="596"/>
      <c r="W9" s="596"/>
      <c r="X9" s="596"/>
      <c r="Y9" s="597"/>
      <c r="Z9" s="598">
        <v>0</v>
      </c>
      <c r="AA9" s="598"/>
      <c r="AB9" s="598"/>
      <c r="AC9" s="598"/>
      <c r="AD9" s="599">
        <v>4687</v>
      </c>
      <c r="AE9" s="599"/>
      <c r="AF9" s="599"/>
      <c r="AG9" s="599"/>
      <c r="AH9" s="599"/>
      <c r="AI9" s="599"/>
      <c r="AJ9" s="599"/>
      <c r="AK9" s="599"/>
      <c r="AL9" s="600">
        <v>0</v>
      </c>
      <c r="AM9" s="601"/>
      <c r="AN9" s="601"/>
      <c r="AO9" s="602"/>
      <c r="AP9" s="592" t="s">
        <v>223</v>
      </c>
      <c r="AQ9" s="593"/>
      <c r="AR9" s="593"/>
      <c r="AS9" s="593"/>
      <c r="AT9" s="593"/>
      <c r="AU9" s="593"/>
      <c r="AV9" s="593"/>
      <c r="AW9" s="593"/>
      <c r="AX9" s="593"/>
      <c r="AY9" s="593"/>
      <c r="AZ9" s="593"/>
      <c r="BA9" s="593"/>
      <c r="BB9" s="593"/>
      <c r="BC9" s="593"/>
      <c r="BD9" s="593"/>
      <c r="BE9" s="593"/>
      <c r="BF9" s="594"/>
      <c r="BG9" s="595">
        <v>1512122</v>
      </c>
      <c r="BH9" s="596"/>
      <c r="BI9" s="596"/>
      <c r="BJ9" s="596"/>
      <c r="BK9" s="596"/>
      <c r="BL9" s="596"/>
      <c r="BM9" s="596"/>
      <c r="BN9" s="597"/>
      <c r="BO9" s="598">
        <v>30.3</v>
      </c>
      <c r="BP9" s="598"/>
      <c r="BQ9" s="598"/>
      <c r="BR9" s="598"/>
      <c r="BS9" s="604" t="s">
        <v>111</v>
      </c>
      <c r="BT9" s="596"/>
      <c r="BU9" s="596"/>
      <c r="BV9" s="596"/>
      <c r="BW9" s="596"/>
      <c r="BX9" s="596"/>
      <c r="BY9" s="596"/>
      <c r="BZ9" s="596"/>
      <c r="CA9" s="596"/>
      <c r="CB9" s="605"/>
      <c r="CD9" s="609" t="s">
        <v>224</v>
      </c>
      <c r="CE9" s="610"/>
      <c r="CF9" s="610"/>
      <c r="CG9" s="610"/>
      <c r="CH9" s="610"/>
      <c r="CI9" s="610"/>
      <c r="CJ9" s="610"/>
      <c r="CK9" s="610"/>
      <c r="CL9" s="610"/>
      <c r="CM9" s="610"/>
      <c r="CN9" s="610"/>
      <c r="CO9" s="610"/>
      <c r="CP9" s="610"/>
      <c r="CQ9" s="611"/>
      <c r="CR9" s="595">
        <v>1686783</v>
      </c>
      <c r="CS9" s="596"/>
      <c r="CT9" s="596"/>
      <c r="CU9" s="596"/>
      <c r="CV9" s="596"/>
      <c r="CW9" s="596"/>
      <c r="CX9" s="596"/>
      <c r="CY9" s="597"/>
      <c r="CZ9" s="598">
        <v>4.3</v>
      </c>
      <c r="DA9" s="598"/>
      <c r="DB9" s="598"/>
      <c r="DC9" s="598"/>
      <c r="DD9" s="604">
        <v>468664</v>
      </c>
      <c r="DE9" s="596"/>
      <c r="DF9" s="596"/>
      <c r="DG9" s="596"/>
      <c r="DH9" s="596"/>
      <c r="DI9" s="596"/>
      <c r="DJ9" s="596"/>
      <c r="DK9" s="596"/>
      <c r="DL9" s="596"/>
      <c r="DM9" s="596"/>
      <c r="DN9" s="596"/>
      <c r="DO9" s="596"/>
      <c r="DP9" s="597"/>
      <c r="DQ9" s="604">
        <v>1116539</v>
      </c>
      <c r="DR9" s="596"/>
      <c r="DS9" s="596"/>
      <c r="DT9" s="596"/>
      <c r="DU9" s="596"/>
      <c r="DV9" s="596"/>
      <c r="DW9" s="596"/>
      <c r="DX9" s="596"/>
      <c r="DY9" s="596"/>
      <c r="DZ9" s="596"/>
      <c r="EA9" s="596"/>
      <c r="EB9" s="596"/>
      <c r="EC9" s="605"/>
    </row>
    <row r="10" spans="2:143" ht="11.25" customHeight="1" x14ac:dyDescent="0.15">
      <c r="B10" s="592" t="s">
        <v>225</v>
      </c>
      <c r="C10" s="593"/>
      <c r="D10" s="593"/>
      <c r="E10" s="593"/>
      <c r="F10" s="593"/>
      <c r="G10" s="593"/>
      <c r="H10" s="593"/>
      <c r="I10" s="593"/>
      <c r="J10" s="593"/>
      <c r="K10" s="593"/>
      <c r="L10" s="593"/>
      <c r="M10" s="593"/>
      <c r="N10" s="593"/>
      <c r="O10" s="593"/>
      <c r="P10" s="593"/>
      <c r="Q10" s="594"/>
      <c r="R10" s="595">
        <v>766963</v>
      </c>
      <c r="S10" s="596"/>
      <c r="T10" s="596"/>
      <c r="U10" s="596"/>
      <c r="V10" s="596"/>
      <c r="W10" s="596"/>
      <c r="X10" s="596"/>
      <c r="Y10" s="597"/>
      <c r="Z10" s="598">
        <v>1.8</v>
      </c>
      <c r="AA10" s="598"/>
      <c r="AB10" s="598"/>
      <c r="AC10" s="598"/>
      <c r="AD10" s="599">
        <v>766963</v>
      </c>
      <c r="AE10" s="599"/>
      <c r="AF10" s="599"/>
      <c r="AG10" s="599"/>
      <c r="AH10" s="599"/>
      <c r="AI10" s="599"/>
      <c r="AJ10" s="599"/>
      <c r="AK10" s="599"/>
      <c r="AL10" s="600">
        <v>4.0999999999999996</v>
      </c>
      <c r="AM10" s="601"/>
      <c r="AN10" s="601"/>
      <c r="AO10" s="602"/>
      <c r="AP10" s="592" t="s">
        <v>226</v>
      </c>
      <c r="AQ10" s="593"/>
      <c r="AR10" s="593"/>
      <c r="AS10" s="593"/>
      <c r="AT10" s="593"/>
      <c r="AU10" s="593"/>
      <c r="AV10" s="593"/>
      <c r="AW10" s="593"/>
      <c r="AX10" s="593"/>
      <c r="AY10" s="593"/>
      <c r="AZ10" s="593"/>
      <c r="BA10" s="593"/>
      <c r="BB10" s="593"/>
      <c r="BC10" s="593"/>
      <c r="BD10" s="593"/>
      <c r="BE10" s="593"/>
      <c r="BF10" s="594"/>
      <c r="BG10" s="595">
        <v>123772</v>
      </c>
      <c r="BH10" s="596"/>
      <c r="BI10" s="596"/>
      <c r="BJ10" s="596"/>
      <c r="BK10" s="596"/>
      <c r="BL10" s="596"/>
      <c r="BM10" s="596"/>
      <c r="BN10" s="597"/>
      <c r="BO10" s="598">
        <v>2.5</v>
      </c>
      <c r="BP10" s="598"/>
      <c r="BQ10" s="598"/>
      <c r="BR10" s="598"/>
      <c r="BS10" s="604" t="s">
        <v>111</v>
      </c>
      <c r="BT10" s="596"/>
      <c r="BU10" s="596"/>
      <c r="BV10" s="596"/>
      <c r="BW10" s="596"/>
      <c r="BX10" s="596"/>
      <c r="BY10" s="596"/>
      <c r="BZ10" s="596"/>
      <c r="CA10" s="596"/>
      <c r="CB10" s="605"/>
      <c r="CD10" s="609" t="s">
        <v>227</v>
      </c>
      <c r="CE10" s="610"/>
      <c r="CF10" s="610"/>
      <c r="CG10" s="610"/>
      <c r="CH10" s="610"/>
      <c r="CI10" s="610"/>
      <c r="CJ10" s="610"/>
      <c r="CK10" s="610"/>
      <c r="CL10" s="610"/>
      <c r="CM10" s="610"/>
      <c r="CN10" s="610"/>
      <c r="CO10" s="610"/>
      <c r="CP10" s="610"/>
      <c r="CQ10" s="611"/>
      <c r="CR10" s="595">
        <v>10204</v>
      </c>
      <c r="CS10" s="596"/>
      <c r="CT10" s="596"/>
      <c r="CU10" s="596"/>
      <c r="CV10" s="596"/>
      <c r="CW10" s="596"/>
      <c r="CX10" s="596"/>
      <c r="CY10" s="597"/>
      <c r="CZ10" s="598">
        <v>0</v>
      </c>
      <c r="DA10" s="598"/>
      <c r="DB10" s="598"/>
      <c r="DC10" s="598"/>
      <c r="DD10" s="604" t="s">
        <v>111</v>
      </c>
      <c r="DE10" s="596"/>
      <c r="DF10" s="596"/>
      <c r="DG10" s="596"/>
      <c r="DH10" s="596"/>
      <c r="DI10" s="596"/>
      <c r="DJ10" s="596"/>
      <c r="DK10" s="596"/>
      <c r="DL10" s="596"/>
      <c r="DM10" s="596"/>
      <c r="DN10" s="596"/>
      <c r="DO10" s="596"/>
      <c r="DP10" s="597"/>
      <c r="DQ10" s="604">
        <v>10204</v>
      </c>
      <c r="DR10" s="596"/>
      <c r="DS10" s="596"/>
      <c r="DT10" s="596"/>
      <c r="DU10" s="596"/>
      <c r="DV10" s="596"/>
      <c r="DW10" s="596"/>
      <c r="DX10" s="596"/>
      <c r="DY10" s="596"/>
      <c r="DZ10" s="596"/>
      <c r="EA10" s="596"/>
      <c r="EB10" s="596"/>
      <c r="EC10" s="605"/>
    </row>
    <row r="11" spans="2:143" ht="11.25" customHeight="1" x14ac:dyDescent="0.15">
      <c r="B11" s="592" t="s">
        <v>228</v>
      </c>
      <c r="C11" s="593"/>
      <c r="D11" s="593"/>
      <c r="E11" s="593"/>
      <c r="F11" s="593"/>
      <c r="G11" s="593"/>
      <c r="H11" s="593"/>
      <c r="I11" s="593"/>
      <c r="J11" s="593"/>
      <c r="K11" s="593"/>
      <c r="L11" s="593"/>
      <c r="M11" s="593"/>
      <c r="N11" s="593"/>
      <c r="O11" s="593"/>
      <c r="P11" s="593"/>
      <c r="Q11" s="594"/>
      <c r="R11" s="595">
        <v>47450</v>
      </c>
      <c r="S11" s="596"/>
      <c r="T11" s="596"/>
      <c r="U11" s="596"/>
      <c r="V11" s="596"/>
      <c r="W11" s="596"/>
      <c r="X11" s="596"/>
      <c r="Y11" s="597"/>
      <c r="Z11" s="598">
        <v>0.1</v>
      </c>
      <c r="AA11" s="598"/>
      <c r="AB11" s="598"/>
      <c r="AC11" s="598"/>
      <c r="AD11" s="599">
        <v>47450</v>
      </c>
      <c r="AE11" s="599"/>
      <c r="AF11" s="599"/>
      <c r="AG11" s="599"/>
      <c r="AH11" s="599"/>
      <c r="AI11" s="599"/>
      <c r="AJ11" s="599"/>
      <c r="AK11" s="599"/>
      <c r="AL11" s="600">
        <v>0.3</v>
      </c>
      <c r="AM11" s="601"/>
      <c r="AN11" s="601"/>
      <c r="AO11" s="602"/>
      <c r="AP11" s="592" t="s">
        <v>229</v>
      </c>
      <c r="AQ11" s="593"/>
      <c r="AR11" s="593"/>
      <c r="AS11" s="593"/>
      <c r="AT11" s="593"/>
      <c r="AU11" s="593"/>
      <c r="AV11" s="593"/>
      <c r="AW11" s="593"/>
      <c r="AX11" s="593"/>
      <c r="AY11" s="593"/>
      <c r="AZ11" s="593"/>
      <c r="BA11" s="593"/>
      <c r="BB11" s="593"/>
      <c r="BC11" s="593"/>
      <c r="BD11" s="593"/>
      <c r="BE11" s="593"/>
      <c r="BF11" s="594"/>
      <c r="BG11" s="595">
        <v>161199</v>
      </c>
      <c r="BH11" s="596"/>
      <c r="BI11" s="596"/>
      <c r="BJ11" s="596"/>
      <c r="BK11" s="596"/>
      <c r="BL11" s="596"/>
      <c r="BM11" s="596"/>
      <c r="BN11" s="597"/>
      <c r="BO11" s="598">
        <v>3.2</v>
      </c>
      <c r="BP11" s="598"/>
      <c r="BQ11" s="598"/>
      <c r="BR11" s="598"/>
      <c r="BS11" s="604" t="s">
        <v>111</v>
      </c>
      <c r="BT11" s="596"/>
      <c r="BU11" s="596"/>
      <c r="BV11" s="596"/>
      <c r="BW11" s="596"/>
      <c r="BX11" s="596"/>
      <c r="BY11" s="596"/>
      <c r="BZ11" s="596"/>
      <c r="CA11" s="596"/>
      <c r="CB11" s="605"/>
      <c r="CD11" s="609" t="s">
        <v>230</v>
      </c>
      <c r="CE11" s="610"/>
      <c r="CF11" s="610"/>
      <c r="CG11" s="610"/>
      <c r="CH11" s="610"/>
      <c r="CI11" s="610"/>
      <c r="CJ11" s="610"/>
      <c r="CK11" s="610"/>
      <c r="CL11" s="610"/>
      <c r="CM11" s="610"/>
      <c r="CN11" s="610"/>
      <c r="CO11" s="610"/>
      <c r="CP11" s="610"/>
      <c r="CQ11" s="611"/>
      <c r="CR11" s="595">
        <v>4970710</v>
      </c>
      <c r="CS11" s="596"/>
      <c r="CT11" s="596"/>
      <c r="CU11" s="596"/>
      <c r="CV11" s="596"/>
      <c r="CW11" s="596"/>
      <c r="CX11" s="596"/>
      <c r="CY11" s="597"/>
      <c r="CZ11" s="598">
        <v>12.7</v>
      </c>
      <c r="DA11" s="598"/>
      <c r="DB11" s="598"/>
      <c r="DC11" s="598"/>
      <c r="DD11" s="604">
        <v>3387689</v>
      </c>
      <c r="DE11" s="596"/>
      <c r="DF11" s="596"/>
      <c r="DG11" s="596"/>
      <c r="DH11" s="596"/>
      <c r="DI11" s="596"/>
      <c r="DJ11" s="596"/>
      <c r="DK11" s="596"/>
      <c r="DL11" s="596"/>
      <c r="DM11" s="596"/>
      <c r="DN11" s="596"/>
      <c r="DO11" s="596"/>
      <c r="DP11" s="597"/>
      <c r="DQ11" s="604">
        <v>1312254</v>
      </c>
      <c r="DR11" s="596"/>
      <c r="DS11" s="596"/>
      <c r="DT11" s="596"/>
      <c r="DU11" s="596"/>
      <c r="DV11" s="596"/>
      <c r="DW11" s="596"/>
      <c r="DX11" s="596"/>
      <c r="DY11" s="596"/>
      <c r="DZ11" s="596"/>
      <c r="EA11" s="596"/>
      <c r="EB11" s="596"/>
      <c r="EC11" s="605"/>
    </row>
    <row r="12" spans="2:143" ht="11.25" customHeight="1" x14ac:dyDescent="0.15">
      <c r="B12" s="592" t="s">
        <v>231</v>
      </c>
      <c r="C12" s="593"/>
      <c r="D12" s="593"/>
      <c r="E12" s="593"/>
      <c r="F12" s="593"/>
      <c r="G12" s="593"/>
      <c r="H12" s="593"/>
      <c r="I12" s="593"/>
      <c r="J12" s="593"/>
      <c r="K12" s="593"/>
      <c r="L12" s="593"/>
      <c r="M12" s="593"/>
      <c r="N12" s="593"/>
      <c r="O12" s="593"/>
      <c r="P12" s="593"/>
      <c r="Q12" s="594"/>
      <c r="R12" s="595" t="s">
        <v>111</v>
      </c>
      <c r="S12" s="596"/>
      <c r="T12" s="596"/>
      <c r="U12" s="596"/>
      <c r="V12" s="596"/>
      <c r="W12" s="596"/>
      <c r="X12" s="596"/>
      <c r="Y12" s="597"/>
      <c r="Z12" s="598" t="s">
        <v>111</v>
      </c>
      <c r="AA12" s="598"/>
      <c r="AB12" s="598"/>
      <c r="AC12" s="598"/>
      <c r="AD12" s="599" t="s">
        <v>111</v>
      </c>
      <c r="AE12" s="599"/>
      <c r="AF12" s="599"/>
      <c r="AG12" s="599"/>
      <c r="AH12" s="599"/>
      <c r="AI12" s="599"/>
      <c r="AJ12" s="599"/>
      <c r="AK12" s="599"/>
      <c r="AL12" s="600" t="s">
        <v>111</v>
      </c>
      <c r="AM12" s="601"/>
      <c r="AN12" s="601"/>
      <c r="AO12" s="602"/>
      <c r="AP12" s="592" t="s">
        <v>232</v>
      </c>
      <c r="AQ12" s="593"/>
      <c r="AR12" s="593"/>
      <c r="AS12" s="593"/>
      <c r="AT12" s="593"/>
      <c r="AU12" s="593"/>
      <c r="AV12" s="593"/>
      <c r="AW12" s="593"/>
      <c r="AX12" s="593"/>
      <c r="AY12" s="593"/>
      <c r="AZ12" s="593"/>
      <c r="BA12" s="593"/>
      <c r="BB12" s="593"/>
      <c r="BC12" s="593"/>
      <c r="BD12" s="593"/>
      <c r="BE12" s="593"/>
      <c r="BF12" s="594"/>
      <c r="BG12" s="595">
        <v>2484643</v>
      </c>
      <c r="BH12" s="596"/>
      <c r="BI12" s="596"/>
      <c r="BJ12" s="596"/>
      <c r="BK12" s="596"/>
      <c r="BL12" s="596"/>
      <c r="BM12" s="596"/>
      <c r="BN12" s="597"/>
      <c r="BO12" s="598">
        <v>49.8</v>
      </c>
      <c r="BP12" s="598"/>
      <c r="BQ12" s="598"/>
      <c r="BR12" s="598"/>
      <c r="BS12" s="604" t="s">
        <v>111</v>
      </c>
      <c r="BT12" s="596"/>
      <c r="BU12" s="596"/>
      <c r="BV12" s="596"/>
      <c r="BW12" s="596"/>
      <c r="BX12" s="596"/>
      <c r="BY12" s="596"/>
      <c r="BZ12" s="596"/>
      <c r="CA12" s="596"/>
      <c r="CB12" s="605"/>
      <c r="CD12" s="609" t="s">
        <v>233</v>
      </c>
      <c r="CE12" s="610"/>
      <c r="CF12" s="610"/>
      <c r="CG12" s="610"/>
      <c r="CH12" s="610"/>
      <c r="CI12" s="610"/>
      <c r="CJ12" s="610"/>
      <c r="CK12" s="610"/>
      <c r="CL12" s="610"/>
      <c r="CM12" s="610"/>
      <c r="CN12" s="610"/>
      <c r="CO12" s="610"/>
      <c r="CP12" s="610"/>
      <c r="CQ12" s="611"/>
      <c r="CR12" s="595">
        <v>470005</v>
      </c>
      <c r="CS12" s="596"/>
      <c r="CT12" s="596"/>
      <c r="CU12" s="596"/>
      <c r="CV12" s="596"/>
      <c r="CW12" s="596"/>
      <c r="CX12" s="596"/>
      <c r="CY12" s="597"/>
      <c r="CZ12" s="598">
        <v>1.2</v>
      </c>
      <c r="DA12" s="598"/>
      <c r="DB12" s="598"/>
      <c r="DC12" s="598"/>
      <c r="DD12" s="604">
        <v>49650</v>
      </c>
      <c r="DE12" s="596"/>
      <c r="DF12" s="596"/>
      <c r="DG12" s="596"/>
      <c r="DH12" s="596"/>
      <c r="DI12" s="596"/>
      <c r="DJ12" s="596"/>
      <c r="DK12" s="596"/>
      <c r="DL12" s="596"/>
      <c r="DM12" s="596"/>
      <c r="DN12" s="596"/>
      <c r="DO12" s="596"/>
      <c r="DP12" s="597"/>
      <c r="DQ12" s="604">
        <v>323921</v>
      </c>
      <c r="DR12" s="596"/>
      <c r="DS12" s="596"/>
      <c r="DT12" s="596"/>
      <c r="DU12" s="596"/>
      <c r="DV12" s="596"/>
      <c r="DW12" s="596"/>
      <c r="DX12" s="596"/>
      <c r="DY12" s="596"/>
      <c r="DZ12" s="596"/>
      <c r="EA12" s="596"/>
      <c r="EB12" s="596"/>
      <c r="EC12" s="605"/>
    </row>
    <row r="13" spans="2:143" ht="11.25" customHeight="1" x14ac:dyDescent="0.15">
      <c r="B13" s="592" t="s">
        <v>234</v>
      </c>
      <c r="C13" s="593"/>
      <c r="D13" s="593"/>
      <c r="E13" s="593"/>
      <c r="F13" s="593"/>
      <c r="G13" s="593"/>
      <c r="H13" s="593"/>
      <c r="I13" s="593"/>
      <c r="J13" s="593"/>
      <c r="K13" s="593"/>
      <c r="L13" s="593"/>
      <c r="M13" s="593"/>
      <c r="N13" s="593"/>
      <c r="O13" s="593"/>
      <c r="P13" s="593"/>
      <c r="Q13" s="594"/>
      <c r="R13" s="595">
        <v>56825</v>
      </c>
      <c r="S13" s="596"/>
      <c r="T13" s="596"/>
      <c r="U13" s="596"/>
      <c r="V13" s="596"/>
      <c r="W13" s="596"/>
      <c r="X13" s="596"/>
      <c r="Y13" s="597"/>
      <c r="Z13" s="598">
        <v>0.1</v>
      </c>
      <c r="AA13" s="598"/>
      <c r="AB13" s="598"/>
      <c r="AC13" s="598"/>
      <c r="AD13" s="599">
        <v>56825</v>
      </c>
      <c r="AE13" s="599"/>
      <c r="AF13" s="599"/>
      <c r="AG13" s="599"/>
      <c r="AH13" s="599"/>
      <c r="AI13" s="599"/>
      <c r="AJ13" s="599"/>
      <c r="AK13" s="599"/>
      <c r="AL13" s="600">
        <v>0.3</v>
      </c>
      <c r="AM13" s="601"/>
      <c r="AN13" s="601"/>
      <c r="AO13" s="602"/>
      <c r="AP13" s="592" t="s">
        <v>235</v>
      </c>
      <c r="AQ13" s="593"/>
      <c r="AR13" s="593"/>
      <c r="AS13" s="593"/>
      <c r="AT13" s="593"/>
      <c r="AU13" s="593"/>
      <c r="AV13" s="593"/>
      <c r="AW13" s="593"/>
      <c r="AX13" s="593"/>
      <c r="AY13" s="593"/>
      <c r="AZ13" s="593"/>
      <c r="BA13" s="593"/>
      <c r="BB13" s="593"/>
      <c r="BC13" s="593"/>
      <c r="BD13" s="593"/>
      <c r="BE13" s="593"/>
      <c r="BF13" s="594"/>
      <c r="BG13" s="595">
        <v>2359050</v>
      </c>
      <c r="BH13" s="596"/>
      <c r="BI13" s="596"/>
      <c r="BJ13" s="596"/>
      <c r="BK13" s="596"/>
      <c r="BL13" s="596"/>
      <c r="BM13" s="596"/>
      <c r="BN13" s="597"/>
      <c r="BO13" s="598">
        <v>47.3</v>
      </c>
      <c r="BP13" s="598"/>
      <c r="BQ13" s="598"/>
      <c r="BR13" s="598"/>
      <c r="BS13" s="604" t="s">
        <v>111</v>
      </c>
      <c r="BT13" s="596"/>
      <c r="BU13" s="596"/>
      <c r="BV13" s="596"/>
      <c r="BW13" s="596"/>
      <c r="BX13" s="596"/>
      <c r="BY13" s="596"/>
      <c r="BZ13" s="596"/>
      <c r="CA13" s="596"/>
      <c r="CB13" s="605"/>
      <c r="CD13" s="609" t="s">
        <v>236</v>
      </c>
      <c r="CE13" s="610"/>
      <c r="CF13" s="610"/>
      <c r="CG13" s="610"/>
      <c r="CH13" s="610"/>
      <c r="CI13" s="610"/>
      <c r="CJ13" s="610"/>
      <c r="CK13" s="610"/>
      <c r="CL13" s="610"/>
      <c r="CM13" s="610"/>
      <c r="CN13" s="610"/>
      <c r="CO13" s="610"/>
      <c r="CP13" s="610"/>
      <c r="CQ13" s="611"/>
      <c r="CR13" s="595">
        <v>5173298</v>
      </c>
      <c r="CS13" s="596"/>
      <c r="CT13" s="596"/>
      <c r="CU13" s="596"/>
      <c r="CV13" s="596"/>
      <c r="CW13" s="596"/>
      <c r="CX13" s="596"/>
      <c r="CY13" s="597"/>
      <c r="CZ13" s="598">
        <v>13.2</v>
      </c>
      <c r="DA13" s="598"/>
      <c r="DB13" s="598"/>
      <c r="DC13" s="598"/>
      <c r="DD13" s="604">
        <v>4022892</v>
      </c>
      <c r="DE13" s="596"/>
      <c r="DF13" s="596"/>
      <c r="DG13" s="596"/>
      <c r="DH13" s="596"/>
      <c r="DI13" s="596"/>
      <c r="DJ13" s="596"/>
      <c r="DK13" s="596"/>
      <c r="DL13" s="596"/>
      <c r="DM13" s="596"/>
      <c r="DN13" s="596"/>
      <c r="DO13" s="596"/>
      <c r="DP13" s="597"/>
      <c r="DQ13" s="604">
        <v>879073</v>
      </c>
      <c r="DR13" s="596"/>
      <c r="DS13" s="596"/>
      <c r="DT13" s="596"/>
      <c r="DU13" s="596"/>
      <c r="DV13" s="596"/>
      <c r="DW13" s="596"/>
      <c r="DX13" s="596"/>
      <c r="DY13" s="596"/>
      <c r="DZ13" s="596"/>
      <c r="EA13" s="596"/>
      <c r="EB13" s="596"/>
      <c r="EC13" s="605"/>
    </row>
    <row r="14" spans="2:143" ht="11.25" customHeight="1" x14ac:dyDescent="0.15">
      <c r="B14" s="592" t="s">
        <v>237</v>
      </c>
      <c r="C14" s="593"/>
      <c r="D14" s="593"/>
      <c r="E14" s="593"/>
      <c r="F14" s="593"/>
      <c r="G14" s="593"/>
      <c r="H14" s="593"/>
      <c r="I14" s="593"/>
      <c r="J14" s="593"/>
      <c r="K14" s="593"/>
      <c r="L14" s="593"/>
      <c r="M14" s="593"/>
      <c r="N14" s="593"/>
      <c r="O14" s="593"/>
      <c r="P14" s="593"/>
      <c r="Q14" s="594"/>
      <c r="R14" s="595" t="s">
        <v>111</v>
      </c>
      <c r="S14" s="596"/>
      <c r="T14" s="596"/>
      <c r="U14" s="596"/>
      <c r="V14" s="596"/>
      <c r="W14" s="596"/>
      <c r="X14" s="596"/>
      <c r="Y14" s="597"/>
      <c r="Z14" s="598" t="s">
        <v>111</v>
      </c>
      <c r="AA14" s="598"/>
      <c r="AB14" s="598"/>
      <c r="AC14" s="598"/>
      <c r="AD14" s="599" t="s">
        <v>111</v>
      </c>
      <c r="AE14" s="599"/>
      <c r="AF14" s="599"/>
      <c r="AG14" s="599"/>
      <c r="AH14" s="599"/>
      <c r="AI14" s="599"/>
      <c r="AJ14" s="599"/>
      <c r="AK14" s="599"/>
      <c r="AL14" s="600" t="s">
        <v>111</v>
      </c>
      <c r="AM14" s="601"/>
      <c r="AN14" s="601"/>
      <c r="AO14" s="602"/>
      <c r="AP14" s="592" t="s">
        <v>238</v>
      </c>
      <c r="AQ14" s="593"/>
      <c r="AR14" s="593"/>
      <c r="AS14" s="593"/>
      <c r="AT14" s="593"/>
      <c r="AU14" s="593"/>
      <c r="AV14" s="593"/>
      <c r="AW14" s="593"/>
      <c r="AX14" s="593"/>
      <c r="AY14" s="593"/>
      <c r="AZ14" s="593"/>
      <c r="BA14" s="593"/>
      <c r="BB14" s="593"/>
      <c r="BC14" s="593"/>
      <c r="BD14" s="593"/>
      <c r="BE14" s="593"/>
      <c r="BF14" s="594"/>
      <c r="BG14" s="595">
        <v>225430</v>
      </c>
      <c r="BH14" s="596"/>
      <c r="BI14" s="596"/>
      <c r="BJ14" s="596"/>
      <c r="BK14" s="596"/>
      <c r="BL14" s="596"/>
      <c r="BM14" s="596"/>
      <c r="BN14" s="597"/>
      <c r="BO14" s="598">
        <v>4.5</v>
      </c>
      <c r="BP14" s="598"/>
      <c r="BQ14" s="598"/>
      <c r="BR14" s="598"/>
      <c r="BS14" s="604" t="s">
        <v>111</v>
      </c>
      <c r="BT14" s="596"/>
      <c r="BU14" s="596"/>
      <c r="BV14" s="596"/>
      <c r="BW14" s="596"/>
      <c r="BX14" s="596"/>
      <c r="BY14" s="596"/>
      <c r="BZ14" s="596"/>
      <c r="CA14" s="596"/>
      <c r="CB14" s="605"/>
      <c r="CD14" s="609" t="s">
        <v>239</v>
      </c>
      <c r="CE14" s="610"/>
      <c r="CF14" s="610"/>
      <c r="CG14" s="610"/>
      <c r="CH14" s="610"/>
      <c r="CI14" s="610"/>
      <c r="CJ14" s="610"/>
      <c r="CK14" s="610"/>
      <c r="CL14" s="610"/>
      <c r="CM14" s="610"/>
      <c r="CN14" s="610"/>
      <c r="CO14" s="610"/>
      <c r="CP14" s="610"/>
      <c r="CQ14" s="611"/>
      <c r="CR14" s="595">
        <v>899825</v>
      </c>
      <c r="CS14" s="596"/>
      <c r="CT14" s="596"/>
      <c r="CU14" s="596"/>
      <c r="CV14" s="596"/>
      <c r="CW14" s="596"/>
      <c r="CX14" s="596"/>
      <c r="CY14" s="597"/>
      <c r="CZ14" s="598">
        <v>2.2999999999999998</v>
      </c>
      <c r="DA14" s="598"/>
      <c r="DB14" s="598"/>
      <c r="DC14" s="598"/>
      <c r="DD14" s="604">
        <v>13086</v>
      </c>
      <c r="DE14" s="596"/>
      <c r="DF14" s="596"/>
      <c r="DG14" s="596"/>
      <c r="DH14" s="596"/>
      <c r="DI14" s="596"/>
      <c r="DJ14" s="596"/>
      <c r="DK14" s="596"/>
      <c r="DL14" s="596"/>
      <c r="DM14" s="596"/>
      <c r="DN14" s="596"/>
      <c r="DO14" s="596"/>
      <c r="DP14" s="597"/>
      <c r="DQ14" s="604">
        <v>754528</v>
      </c>
      <c r="DR14" s="596"/>
      <c r="DS14" s="596"/>
      <c r="DT14" s="596"/>
      <c r="DU14" s="596"/>
      <c r="DV14" s="596"/>
      <c r="DW14" s="596"/>
      <c r="DX14" s="596"/>
      <c r="DY14" s="596"/>
      <c r="DZ14" s="596"/>
      <c r="EA14" s="596"/>
      <c r="EB14" s="596"/>
      <c r="EC14" s="605"/>
    </row>
    <row r="15" spans="2:143" ht="11.25" customHeight="1" x14ac:dyDescent="0.15">
      <c r="B15" s="592" t="s">
        <v>240</v>
      </c>
      <c r="C15" s="593"/>
      <c r="D15" s="593"/>
      <c r="E15" s="593"/>
      <c r="F15" s="593"/>
      <c r="G15" s="593"/>
      <c r="H15" s="593"/>
      <c r="I15" s="593"/>
      <c r="J15" s="593"/>
      <c r="K15" s="593"/>
      <c r="L15" s="593"/>
      <c r="M15" s="593"/>
      <c r="N15" s="593"/>
      <c r="O15" s="593"/>
      <c r="P15" s="593"/>
      <c r="Q15" s="594"/>
      <c r="R15" s="595">
        <v>7088</v>
      </c>
      <c r="S15" s="596"/>
      <c r="T15" s="596"/>
      <c r="U15" s="596"/>
      <c r="V15" s="596"/>
      <c r="W15" s="596"/>
      <c r="X15" s="596"/>
      <c r="Y15" s="597"/>
      <c r="Z15" s="598">
        <v>0</v>
      </c>
      <c r="AA15" s="598"/>
      <c r="AB15" s="598"/>
      <c r="AC15" s="598"/>
      <c r="AD15" s="599">
        <v>7088</v>
      </c>
      <c r="AE15" s="599"/>
      <c r="AF15" s="599"/>
      <c r="AG15" s="599"/>
      <c r="AH15" s="599"/>
      <c r="AI15" s="599"/>
      <c r="AJ15" s="599"/>
      <c r="AK15" s="599"/>
      <c r="AL15" s="600">
        <v>0</v>
      </c>
      <c r="AM15" s="601"/>
      <c r="AN15" s="601"/>
      <c r="AO15" s="602"/>
      <c r="AP15" s="592" t="s">
        <v>241</v>
      </c>
      <c r="AQ15" s="593"/>
      <c r="AR15" s="593"/>
      <c r="AS15" s="593"/>
      <c r="AT15" s="593"/>
      <c r="AU15" s="593"/>
      <c r="AV15" s="593"/>
      <c r="AW15" s="593"/>
      <c r="AX15" s="593"/>
      <c r="AY15" s="593"/>
      <c r="AZ15" s="593"/>
      <c r="BA15" s="593"/>
      <c r="BB15" s="593"/>
      <c r="BC15" s="593"/>
      <c r="BD15" s="593"/>
      <c r="BE15" s="593"/>
      <c r="BF15" s="594"/>
      <c r="BG15" s="595">
        <v>395666</v>
      </c>
      <c r="BH15" s="596"/>
      <c r="BI15" s="596"/>
      <c r="BJ15" s="596"/>
      <c r="BK15" s="596"/>
      <c r="BL15" s="596"/>
      <c r="BM15" s="596"/>
      <c r="BN15" s="597"/>
      <c r="BO15" s="598">
        <v>7.9</v>
      </c>
      <c r="BP15" s="598"/>
      <c r="BQ15" s="598"/>
      <c r="BR15" s="598"/>
      <c r="BS15" s="604" t="s">
        <v>111</v>
      </c>
      <c r="BT15" s="596"/>
      <c r="BU15" s="596"/>
      <c r="BV15" s="596"/>
      <c r="BW15" s="596"/>
      <c r="BX15" s="596"/>
      <c r="BY15" s="596"/>
      <c r="BZ15" s="596"/>
      <c r="CA15" s="596"/>
      <c r="CB15" s="605"/>
      <c r="CD15" s="609" t="s">
        <v>242</v>
      </c>
      <c r="CE15" s="610"/>
      <c r="CF15" s="610"/>
      <c r="CG15" s="610"/>
      <c r="CH15" s="610"/>
      <c r="CI15" s="610"/>
      <c r="CJ15" s="610"/>
      <c r="CK15" s="610"/>
      <c r="CL15" s="610"/>
      <c r="CM15" s="610"/>
      <c r="CN15" s="610"/>
      <c r="CO15" s="610"/>
      <c r="CP15" s="610"/>
      <c r="CQ15" s="611"/>
      <c r="CR15" s="595">
        <v>4322987</v>
      </c>
      <c r="CS15" s="596"/>
      <c r="CT15" s="596"/>
      <c r="CU15" s="596"/>
      <c r="CV15" s="596"/>
      <c r="CW15" s="596"/>
      <c r="CX15" s="596"/>
      <c r="CY15" s="597"/>
      <c r="CZ15" s="598">
        <v>11</v>
      </c>
      <c r="DA15" s="598"/>
      <c r="DB15" s="598"/>
      <c r="DC15" s="598"/>
      <c r="DD15" s="604">
        <v>1931664</v>
      </c>
      <c r="DE15" s="596"/>
      <c r="DF15" s="596"/>
      <c r="DG15" s="596"/>
      <c r="DH15" s="596"/>
      <c r="DI15" s="596"/>
      <c r="DJ15" s="596"/>
      <c r="DK15" s="596"/>
      <c r="DL15" s="596"/>
      <c r="DM15" s="596"/>
      <c r="DN15" s="596"/>
      <c r="DO15" s="596"/>
      <c r="DP15" s="597"/>
      <c r="DQ15" s="604">
        <v>2379024</v>
      </c>
      <c r="DR15" s="596"/>
      <c r="DS15" s="596"/>
      <c r="DT15" s="596"/>
      <c r="DU15" s="596"/>
      <c r="DV15" s="596"/>
      <c r="DW15" s="596"/>
      <c r="DX15" s="596"/>
      <c r="DY15" s="596"/>
      <c r="DZ15" s="596"/>
      <c r="EA15" s="596"/>
      <c r="EB15" s="596"/>
      <c r="EC15" s="605"/>
    </row>
    <row r="16" spans="2:143" ht="11.25" customHeight="1" x14ac:dyDescent="0.15">
      <c r="B16" s="592" t="s">
        <v>243</v>
      </c>
      <c r="C16" s="593"/>
      <c r="D16" s="593"/>
      <c r="E16" s="593"/>
      <c r="F16" s="593"/>
      <c r="G16" s="593"/>
      <c r="H16" s="593"/>
      <c r="I16" s="593"/>
      <c r="J16" s="593"/>
      <c r="K16" s="593"/>
      <c r="L16" s="593"/>
      <c r="M16" s="593"/>
      <c r="N16" s="593"/>
      <c r="O16" s="593"/>
      <c r="P16" s="593"/>
      <c r="Q16" s="594"/>
      <c r="R16" s="595">
        <v>13857487</v>
      </c>
      <c r="S16" s="596"/>
      <c r="T16" s="596"/>
      <c r="U16" s="596"/>
      <c r="V16" s="596"/>
      <c r="W16" s="596"/>
      <c r="X16" s="596"/>
      <c r="Y16" s="597"/>
      <c r="Z16" s="598">
        <v>33.299999999999997</v>
      </c>
      <c r="AA16" s="598"/>
      <c r="AB16" s="598"/>
      <c r="AC16" s="598"/>
      <c r="AD16" s="599">
        <v>12541756</v>
      </c>
      <c r="AE16" s="599"/>
      <c r="AF16" s="599"/>
      <c r="AG16" s="599"/>
      <c r="AH16" s="599"/>
      <c r="AI16" s="599"/>
      <c r="AJ16" s="599"/>
      <c r="AK16" s="599"/>
      <c r="AL16" s="600">
        <v>66.599999999999994</v>
      </c>
      <c r="AM16" s="601"/>
      <c r="AN16" s="601"/>
      <c r="AO16" s="602"/>
      <c r="AP16" s="592" t="s">
        <v>244</v>
      </c>
      <c r="AQ16" s="593"/>
      <c r="AR16" s="593"/>
      <c r="AS16" s="593"/>
      <c r="AT16" s="593"/>
      <c r="AU16" s="593"/>
      <c r="AV16" s="593"/>
      <c r="AW16" s="593"/>
      <c r="AX16" s="593"/>
      <c r="AY16" s="593"/>
      <c r="AZ16" s="593"/>
      <c r="BA16" s="593"/>
      <c r="BB16" s="593"/>
      <c r="BC16" s="593"/>
      <c r="BD16" s="593"/>
      <c r="BE16" s="593"/>
      <c r="BF16" s="594"/>
      <c r="BG16" s="595">
        <v>555</v>
      </c>
      <c r="BH16" s="596"/>
      <c r="BI16" s="596"/>
      <c r="BJ16" s="596"/>
      <c r="BK16" s="596"/>
      <c r="BL16" s="596"/>
      <c r="BM16" s="596"/>
      <c r="BN16" s="597"/>
      <c r="BO16" s="598">
        <v>0</v>
      </c>
      <c r="BP16" s="598"/>
      <c r="BQ16" s="598"/>
      <c r="BR16" s="598"/>
      <c r="BS16" s="604" t="s">
        <v>111</v>
      </c>
      <c r="BT16" s="596"/>
      <c r="BU16" s="596"/>
      <c r="BV16" s="596"/>
      <c r="BW16" s="596"/>
      <c r="BX16" s="596"/>
      <c r="BY16" s="596"/>
      <c r="BZ16" s="596"/>
      <c r="CA16" s="596"/>
      <c r="CB16" s="605"/>
      <c r="CD16" s="609" t="s">
        <v>245</v>
      </c>
      <c r="CE16" s="610"/>
      <c r="CF16" s="610"/>
      <c r="CG16" s="610"/>
      <c r="CH16" s="610"/>
      <c r="CI16" s="610"/>
      <c r="CJ16" s="610"/>
      <c r="CK16" s="610"/>
      <c r="CL16" s="610"/>
      <c r="CM16" s="610"/>
      <c r="CN16" s="610"/>
      <c r="CO16" s="610"/>
      <c r="CP16" s="610"/>
      <c r="CQ16" s="611"/>
      <c r="CR16" s="595">
        <v>834</v>
      </c>
      <c r="CS16" s="596"/>
      <c r="CT16" s="596"/>
      <c r="CU16" s="596"/>
      <c r="CV16" s="596"/>
      <c r="CW16" s="596"/>
      <c r="CX16" s="596"/>
      <c r="CY16" s="597"/>
      <c r="CZ16" s="598">
        <v>0</v>
      </c>
      <c r="DA16" s="598"/>
      <c r="DB16" s="598"/>
      <c r="DC16" s="598"/>
      <c r="DD16" s="604" t="s">
        <v>111</v>
      </c>
      <c r="DE16" s="596"/>
      <c r="DF16" s="596"/>
      <c r="DG16" s="596"/>
      <c r="DH16" s="596"/>
      <c r="DI16" s="596"/>
      <c r="DJ16" s="596"/>
      <c r="DK16" s="596"/>
      <c r="DL16" s="596"/>
      <c r="DM16" s="596"/>
      <c r="DN16" s="596"/>
      <c r="DO16" s="596"/>
      <c r="DP16" s="597"/>
      <c r="DQ16" s="604">
        <v>834</v>
      </c>
      <c r="DR16" s="596"/>
      <c r="DS16" s="596"/>
      <c r="DT16" s="596"/>
      <c r="DU16" s="596"/>
      <c r="DV16" s="596"/>
      <c r="DW16" s="596"/>
      <c r="DX16" s="596"/>
      <c r="DY16" s="596"/>
      <c r="DZ16" s="596"/>
      <c r="EA16" s="596"/>
      <c r="EB16" s="596"/>
      <c r="EC16" s="605"/>
    </row>
    <row r="17" spans="2:133" ht="11.25" customHeight="1" x14ac:dyDescent="0.15">
      <c r="B17" s="592" t="s">
        <v>246</v>
      </c>
      <c r="C17" s="593"/>
      <c r="D17" s="593"/>
      <c r="E17" s="593"/>
      <c r="F17" s="593"/>
      <c r="G17" s="593"/>
      <c r="H17" s="593"/>
      <c r="I17" s="593"/>
      <c r="J17" s="593"/>
      <c r="K17" s="593"/>
      <c r="L17" s="593"/>
      <c r="M17" s="593"/>
      <c r="N17" s="593"/>
      <c r="O17" s="593"/>
      <c r="P17" s="593"/>
      <c r="Q17" s="594"/>
      <c r="R17" s="595">
        <v>12541756</v>
      </c>
      <c r="S17" s="596"/>
      <c r="T17" s="596"/>
      <c r="U17" s="596"/>
      <c r="V17" s="596"/>
      <c r="W17" s="596"/>
      <c r="X17" s="596"/>
      <c r="Y17" s="597"/>
      <c r="Z17" s="598">
        <v>30.2</v>
      </c>
      <c r="AA17" s="598"/>
      <c r="AB17" s="598"/>
      <c r="AC17" s="598"/>
      <c r="AD17" s="599">
        <v>12541756</v>
      </c>
      <c r="AE17" s="599"/>
      <c r="AF17" s="599"/>
      <c r="AG17" s="599"/>
      <c r="AH17" s="599"/>
      <c r="AI17" s="599"/>
      <c r="AJ17" s="599"/>
      <c r="AK17" s="599"/>
      <c r="AL17" s="600">
        <v>66.599999999999994</v>
      </c>
      <c r="AM17" s="601"/>
      <c r="AN17" s="601"/>
      <c r="AO17" s="602"/>
      <c r="AP17" s="592" t="s">
        <v>247</v>
      </c>
      <c r="AQ17" s="593"/>
      <c r="AR17" s="593"/>
      <c r="AS17" s="593"/>
      <c r="AT17" s="593"/>
      <c r="AU17" s="593"/>
      <c r="AV17" s="593"/>
      <c r="AW17" s="593"/>
      <c r="AX17" s="593"/>
      <c r="AY17" s="593"/>
      <c r="AZ17" s="593"/>
      <c r="BA17" s="593"/>
      <c r="BB17" s="593"/>
      <c r="BC17" s="593"/>
      <c r="BD17" s="593"/>
      <c r="BE17" s="593"/>
      <c r="BF17" s="594"/>
      <c r="BG17" s="595" t="s">
        <v>111</v>
      </c>
      <c r="BH17" s="596"/>
      <c r="BI17" s="596"/>
      <c r="BJ17" s="596"/>
      <c r="BK17" s="596"/>
      <c r="BL17" s="596"/>
      <c r="BM17" s="596"/>
      <c r="BN17" s="597"/>
      <c r="BO17" s="598" t="s">
        <v>111</v>
      </c>
      <c r="BP17" s="598"/>
      <c r="BQ17" s="598"/>
      <c r="BR17" s="598"/>
      <c r="BS17" s="604" t="s">
        <v>111</v>
      </c>
      <c r="BT17" s="596"/>
      <c r="BU17" s="596"/>
      <c r="BV17" s="596"/>
      <c r="BW17" s="596"/>
      <c r="BX17" s="596"/>
      <c r="BY17" s="596"/>
      <c r="BZ17" s="596"/>
      <c r="CA17" s="596"/>
      <c r="CB17" s="605"/>
      <c r="CD17" s="609" t="s">
        <v>248</v>
      </c>
      <c r="CE17" s="610"/>
      <c r="CF17" s="610"/>
      <c r="CG17" s="610"/>
      <c r="CH17" s="610"/>
      <c r="CI17" s="610"/>
      <c r="CJ17" s="610"/>
      <c r="CK17" s="610"/>
      <c r="CL17" s="610"/>
      <c r="CM17" s="610"/>
      <c r="CN17" s="610"/>
      <c r="CO17" s="610"/>
      <c r="CP17" s="610"/>
      <c r="CQ17" s="611"/>
      <c r="CR17" s="595">
        <v>3633469</v>
      </c>
      <c r="CS17" s="596"/>
      <c r="CT17" s="596"/>
      <c r="CU17" s="596"/>
      <c r="CV17" s="596"/>
      <c r="CW17" s="596"/>
      <c r="CX17" s="596"/>
      <c r="CY17" s="597"/>
      <c r="CZ17" s="598">
        <v>9.3000000000000007</v>
      </c>
      <c r="DA17" s="598"/>
      <c r="DB17" s="598"/>
      <c r="DC17" s="598"/>
      <c r="DD17" s="604" t="s">
        <v>111</v>
      </c>
      <c r="DE17" s="596"/>
      <c r="DF17" s="596"/>
      <c r="DG17" s="596"/>
      <c r="DH17" s="596"/>
      <c r="DI17" s="596"/>
      <c r="DJ17" s="596"/>
      <c r="DK17" s="596"/>
      <c r="DL17" s="596"/>
      <c r="DM17" s="596"/>
      <c r="DN17" s="596"/>
      <c r="DO17" s="596"/>
      <c r="DP17" s="597"/>
      <c r="DQ17" s="604">
        <v>3451262</v>
      </c>
      <c r="DR17" s="596"/>
      <c r="DS17" s="596"/>
      <c r="DT17" s="596"/>
      <c r="DU17" s="596"/>
      <c r="DV17" s="596"/>
      <c r="DW17" s="596"/>
      <c r="DX17" s="596"/>
      <c r="DY17" s="596"/>
      <c r="DZ17" s="596"/>
      <c r="EA17" s="596"/>
      <c r="EB17" s="596"/>
      <c r="EC17" s="605"/>
    </row>
    <row r="18" spans="2:133" ht="11.25" customHeight="1" x14ac:dyDescent="0.15">
      <c r="B18" s="592" t="s">
        <v>249</v>
      </c>
      <c r="C18" s="593"/>
      <c r="D18" s="593"/>
      <c r="E18" s="593"/>
      <c r="F18" s="593"/>
      <c r="G18" s="593"/>
      <c r="H18" s="593"/>
      <c r="I18" s="593"/>
      <c r="J18" s="593"/>
      <c r="K18" s="593"/>
      <c r="L18" s="593"/>
      <c r="M18" s="593"/>
      <c r="N18" s="593"/>
      <c r="O18" s="593"/>
      <c r="P18" s="593"/>
      <c r="Q18" s="594"/>
      <c r="R18" s="595">
        <v>1315731</v>
      </c>
      <c r="S18" s="596"/>
      <c r="T18" s="596"/>
      <c r="U18" s="596"/>
      <c r="V18" s="596"/>
      <c r="W18" s="596"/>
      <c r="X18" s="596"/>
      <c r="Y18" s="597"/>
      <c r="Z18" s="598">
        <v>3.2</v>
      </c>
      <c r="AA18" s="598"/>
      <c r="AB18" s="598"/>
      <c r="AC18" s="598"/>
      <c r="AD18" s="599" t="s">
        <v>111</v>
      </c>
      <c r="AE18" s="599"/>
      <c r="AF18" s="599"/>
      <c r="AG18" s="599"/>
      <c r="AH18" s="599"/>
      <c r="AI18" s="599"/>
      <c r="AJ18" s="599"/>
      <c r="AK18" s="599"/>
      <c r="AL18" s="600" t="s">
        <v>111</v>
      </c>
      <c r="AM18" s="601"/>
      <c r="AN18" s="601"/>
      <c r="AO18" s="602"/>
      <c r="AP18" s="592" t="s">
        <v>250</v>
      </c>
      <c r="AQ18" s="593"/>
      <c r="AR18" s="593"/>
      <c r="AS18" s="593"/>
      <c r="AT18" s="593"/>
      <c r="AU18" s="593"/>
      <c r="AV18" s="593"/>
      <c r="AW18" s="593"/>
      <c r="AX18" s="593"/>
      <c r="AY18" s="593"/>
      <c r="AZ18" s="593"/>
      <c r="BA18" s="593"/>
      <c r="BB18" s="593"/>
      <c r="BC18" s="593"/>
      <c r="BD18" s="593"/>
      <c r="BE18" s="593"/>
      <c r="BF18" s="594"/>
      <c r="BG18" s="595" t="s">
        <v>111</v>
      </c>
      <c r="BH18" s="596"/>
      <c r="BI18" s="596"/>
      <c r="BJ18" s="596"/>
      <c r="BK18" s="596"/>
      <c r="BL18" s="596"/>
      <c r="BM18" s="596"/>
      <c r="BN18" s="597"/>
      <c r="BO18" s="598" t="s">
        <v>111</v>
      </c>
      <c r="BP18" s="598"/>
      <c r="BQ18" s="598"/>
      <c r="BR18" s="598"/>
      <c r="BS18" s="604" t="s">
        <v>111</v>
      </c>
      <c r="BT18" s="596"/>
      <c r="BU18" s="596"/>
      <c r="BV18" s="596"/>
      <c r="BW18" s="596"/>
      <c r="BX18" s="596"/>
      <c r="BY18" s="596"/>
      <c r="BZ18" s="596"/>
      <c r="CA18" s="596"/>
      <c r="CB18" s="605"/>
      <c r="CD18" s="609" t="s">
        <v>251</v>
      </c>
      <c r="CE18" s="610"/>
      <c r="CF18" s="610"/>
      <c r="CG18" s="610"/>
      <c r="CH18" s="610"/>
      <c r="CI18" s="610"/>
      <c r="CJ18" s="610"/>
      <c r="CK18" s="610"/>
      <c r="CL18" s="610"/>
      <c r="CM18" s="610"/>
      <c r="CN18" s="610"/>
      <c r="CO18" s="610"/>
      <c r="CP18" s="610"/>
      <c r="CQ18" s="611"/>
      <c r="CR18" s="595">
        <v>63587</v>
      </c>
      <c r="CS18" s="596"/>
      <c r="CT18" s="596"/>
      <c r="CU18" s="596"/>
      <c r="CV18" s="596"/>
      <c r="CW18" s="596"/>
      <c r="CX18" s="596"/>
      <c r="CY18" s="597"/>
      <c r="CZ18" s="598">
        <v>0.2</v>
      </c>
      <c r="DA18" s="598"/>
      <c r="DB18" s="598"/>
      <c r="DC18" s="598"/>
      <c r="DD18" s="604" t="s">
        <v>111</v>
      </c>
      <c r="DE18" s="596"/>
      <c r="DF18" s="596"/>
      <c r="DG18" s="596"/>
      <c r="DH18" s="596"/>
      <c r="DI18" s="596"/>
      <c r="DJ18" s="596"/>
      <c r="DK18" s="596"/>
      <c r="DL18" s="596"/>
      <c r="DM18" s="596"/>
      <c r="DN18" s="596"/>
      <c r="DO18" s="596"/>
      <c r="DP18" s="597"/>
      <c r="DQ18" s="604" t="s">
        <v>111</v>
      </c>
      <c r="DR18" s="596"/>
      <c r="DS18" s="596"/>
      <c r="DT18" s="596"/>
      <c r="DU18" s="596"/>
      <c r="DV18" s="596"/>
      <c r="DW18" s="596"/>
      <c r="DX18" s="596"/>
      <c r="DY18" s="596"/>
      <c r="DZ18" s="596"/>
      <c r="EA18" s="596"/>
      <c r="EB18" s="596"/>
      <c r="EC18" s="605"/>
    </row>
    <row r="19" spans="2:133" ht="11.25" customHeight="1" x14ac:dyDescent="0.15">
      <c r="B19" s="592" t="s">
        <v>252</v>
      </c>
      <c r="C19" s="593"/>
      <c r="D19" s="593"/>
      <c r="E19" s="593"/>
      <c r="F19" s="593"/>
      <c r="G19" s="593"/>
      <c r="H19" s="593"/>
      <c r="I19" s="593"/>
      <c r="J19" s="593"/>
      <c r="K19" s="593"/>
      <c r="L19" s="593"/>
      <c r="M19" s="593"/>
      <c r="N19" s="593"/>
      <c r="O19" s="593"/>
      <c r="P19" s="593"/>
      <c r="Q19" s="594"/>
      <c r="R19" s="595" t="s">
        <v>111</v>
      </c>
      <c r="S19" s="596"/>
      <c r="T19" s="596"/>
      <c r="U19" s="596"/>
      <c r="V19" s="596"/>
      <c r="W19" s="596"/>
      <c r="X19" s="596"/>
      <c r="Y19" s="597"/>
      <c r="Z19" s="598" t="s">
        <v>111</v>
      </c>
      <c r="AA19" s="598"/>
      <c r="AB19" s="598"/>
      <c r="AC19" s="598"/>
      <c r="AD19" s="599" t="s">
        <v>111</v>
      </c>
      <c r="AE19" s="599"/>
      <c r="AF19" s="599"/>
      <c r="AG19" s="599"/>
      <c r="AH19" s="599"/>
      <c r="AI19" s="599"/>
      <c r="AJ19" s="599"/>
      <c r="AK19" s="599"/>
      <c r="AL19" s="600" t="s">
        <v>111</v>
      </c>
      <c r="AM19" s="601"/>
      <c r="AN19" s="601"/>
      <c r="AO19" s="602"/>
      <c r="AP19" s="592" t="s">
        <v>253</v>
      </c>
      <c r="AQ19" s="593"/>
      <c r="AR19" s="593"/>
      <c r="AS19" s="593"/>
      <c r="AT19" s="593"/>
      <c r="AU19" s="593"/>
      <c r="AV19" s="593"/>
      <c r="AW19" s="593"/>
      <c r="AX19" s="593"/>
      <c r="AY19" s="593"/>
      <c r="AZ19" s="593"/>
      <c r="BA19" s="593"/>
      <c r="BB19" s="593"/>
      <c r="BC19" s="593"/>
      <c r="BD19" s="593"/>
      <c r="BE19" s="593"/>
      <c r="BF19" s="594"/>
      <c r="BG19" s="595">
        <v>15491</v>
      </c>
      <c r="BH19" s="596"/>
      <c r="BI19" s="596"/>
      <c r="BJ19" s="596"/>
      <c r="BK19" s="596"/>
      <c r="BL19" s="596"/>
      <c r="BM19" s="596"/>
      <c r="BN19" s="597"/>
      <c r="BO19" s="598">
        <v>0.3</v>
      </c>
      <c r="BP19" s="598"/>
      <c r="BQ19" s="598"/>
      <c r="BR19" s="598"/>
      <c r="BS19" s="604" t="s">
        <v>111</v>
      </c>
      <c r="BT19" s="596"/>
      <c r="BU19" s="596"/>
      <c r="BV19" s="596"/>
      <c r="BW19" s="596"/>
      <c r="BX19" s="596"/>
      <c r="BY19" s="596"/>
      <c r="BZ19" s="596"/>
      <c r="CA19" s="596"/>
      <c r="CB19" s="605"/>
      <c r="CD19" s="609" t="s">
        <v>254</v>
      </c>
      <c r="CE19" s="610"/>
      <c r="CF19" s="610"/>
      <c r="CG19" s="610"/>
      <c r="CH19" s="610"/>
      <c r="CI19" s="610"/>
      <c r="CJ19" s="610"/>
      <c r="CK19" s="610"/>
      <c r="CL19" s="610"/>
      <c r="CM19" s="610"/>
      <c r="CN19" s="610"/>
      <c r="CO19" s="610"/>
      <c r="CP19" s="610"/>
      <c r="CQ19" s="611"/>
      <c r="CR19" s="595" t="s">
        <v>111</v>
      </c>
      <c r="CS19" s="596"/>
      <c r="CT19" s="596"/>
      <c r="CU19" s="596"/>
      <c r="CV19" s="596"/>
      <c r="CW19" s="596"/>
      <c r="CX19" s="596"/>
      <c r="CY19" s="597"/>
      <c r="CZ19" s="598" t="s">
        <v>111</v>
      </c>
      <c r="DA19" s="598"/>
      <c r="DB19" s="598"/>
      <c r="DC19" s="598"/>
      <c r="DD19" s="604" t="s">
        <v>111</v>
      </c>
      <c r="DE19" s="596"/>
      <c r="DF19" s="596"/>
      <c r="DG19" s="596"/>
      <c r="DH19" s="596"/>
      <c r="DI19" s="596"/>
      <c r="DJ19" s="596"/>
      <c r="DK19" s="596"/>
      <c r="DL19" s="596"/>
      <c r="DM19" s="596"/>
      <c r="DN19" s="596"/>
      <c r="DO19" s="596"/>
      <c r="DP19" s="597"/>
      <c r="DQ19" s="604" t="s">
        <v>111</v>
      </c>
      <c r="DR19" s="596"/>
      <c r="DS19" s="596"/>
      <c r="DT19" s="596"/>
      <c r="DU19" s="596"/>
      <c r="DV19" s="596"/>
      <c r="DW19" s="596"/>
      <c r="DX19" s="596"/>
      <c r="DY19" s="596"/>
      <c r="DZ19" s="596"/>
      <c r="EA19" s="596"/>
      <c r="EB19" s="596"/>
      <c r="EC19" s="605"/>
    </row>
    <row r="20" spans="2:133" ht="11.25" customHeight="1" x14ac:dyDescent="0.15">
      <c r="B20" s="592" t="s">
        <v>255</v>
      </c>
      <c r="C20" s="593"/>
      <c r="D20" s="593"/>
      <c r="E20" s="593"/>
      <c r="F20" s="593"/>
      <c r="G20" s="593"/>
      <c r="H20" s="593"/>
      <c r="I20" s="593"/>
      <c r="J20" s="593"/>
      <c r="K20" s="593"/>
      <c r="L20" s="593"/>
      <c r="M20" s="593"/>
      <c r="N20" s="593"/>
      <c r="O20" s="593"/>
      <c r="P20" s="593"/>
      <c r="Q20" s="594"/>
      <c r="R20" s="595">
        <v>20081998</v>
      </c>
      <c r="S20" s="596"/>
      <c r="T20" s="596"/>
      <c r="U20" s="596"/>
      <c r="V20" s="596"/>
      <c r="W20" s="596"/>
      <c r="X20" s="596"/>
      <c r="Y20" s="597"/>
      <c r="Z20" s="598">
        <v>48.3</v>
      </c>
      <c r="AA20" s="598"/>
      <c r="AB20" s="598"/>
      <c r="AC20" s="598"/>
      <c r="AD20" s="599">
        <v>18685507</v>
      </c>
      <c r="AE20" s="599"/>
      <c r="AF20" s="599"/>
      <c r="AG20" s="599"/>
      <c r="AH20" s="599"/>
      <c r="AI20" s="599"/>
      <c r="AJ20" s="599"/>
      <c r="AK20" s="599"/>
      <c r="AL20" s="600">
        <v>99.2</v>
      </c>
      <c r="AM20" s="601"/>
      <c r="AN20" s="601"/>
      <c r="AO20" s="602"/>
      <c r="AP20" s="592" t="s">
        <v>256</v>
      </c>
      <c r="AQ20" s="593"/>
      <c r="AR20" s="593"/>
      <c r="AS20" s="593"/>
      <c r="AT20" s="593"/>
      <c r="AU20" s="593"/>
      <c r="AV20" s="593"/>
      <c r="AW20" s="593"/>
      <c r="AX20" s="593"/>
      <c r="AY20" s="593"/>
      <c r="AZ20" s="593"/>
      <c r="BA20" s="593"/>
      <c r="BB20" s="593"/>
      <c r="BC20" s="593"/>
      <c r="BD20" s="593"/>
      <c r="BE20" s="593"/>
      <c r="BF20" s="594"/>
      <c r="BG20" s="595">
        <v>15491</v>
      </c>
      <c r="BH20" s="596"/>
      <c r="BI20" s="596"/>
      <c r="BJ20" s="596"/>
      <c r="BK20" s="596"/>
      <c r="BL20" s="596"/>
      <c r="BM20" s="596"/>
      <c r="BN20" s="597"/>
      <c r="BO20" s="598">
        <v>0.3</v>
      </c>
      <c r="BP20" s="598"/>
      <c r="BQ20" s="598"/>
      <c r="BR20" s="598"/>
      <c r="BS20" s="604" t="s">
        <v>111</v>
      </c>
      <c r="BT20" s="596"/>
      <c r="BU20" s="596"/>
      <c r="BV20" s="596"/>
      <c r="BW20" s="596"/>
      <c r="BX20" s="596"/>
      <c r="BY20" s="596"/>
      <c r="BZ20" s="596"/>
      <c r="CA20" s="596"/>
      <c r="CB20" s="605"/>
      <c r="CD20" s="609" t="s">
        <v>257</v>
      </c>
      <c r="CE20" s="610"/>
      <c r="CF20" s="610"/>
      <c r="CG20" s="610"/>
      <c r="CH20" s="610"/>
      <c r="CI20" s="610"/>
      <c r="CJ20" s="610"/>
      <c r="CK20" s="610"/>
      <c r="CL20" s="610"/>
      <c r="CM20" s="610"/>
      <c r="CN20" s="610"/>
      <c r="CO20" s="610"/>
      <c r="CP20" s="610"/>
      <c r="CQ20" s="611"/>
      <c r="CR20" s="595">
        <v>39151117</v>
      </c>
      <c r="CS20" s="596"/>
      <c r="CT20" s="596"/>
      <c r="CU20" s="596"/>
      <c r="CV20" s="596"/>
      <c r="CW20" s="596"/>
      <c r="CX20" s="596"/>
      <c r="CY20" s="597"/>
      <c r="CZ20" s="598">
        <v>100</v>
      </c>
      <c r="DA20" s="598"/>
      <c r="DB20" s="598"/>
      <c r="DC20" s="598"/>
      <c r="DD20" s="604">
        <v>10306058</v>
      </c>
      <c r="DE20" s="596"/>
      <c r="DF20" s="596"/>
      <c r="DG20" s="596"/>
      <c r="DH20" s="596"/>
      <c r="DI20" s="596"/>
      <c r="DJ20" s="596"/>
      <c r="DK20" s="596"/>
      <c r="DL20" s="596"/>
      <c r="DM20" s="596"/>
      <c r="DN20" s="596"/>
      <c r="DO20" s="596"/>
      <c r="DP20" s="597"/>
      <c r="DQ20" s="604">
        <v>20590041</v>
      </c>
      <c r="DR20" s="596"/>
      <c r="DS20" s="596"/>
      <c r="DT20" s="596"/>
      <c r="DU20" s="596"/>
      <c r="DV20" s="596"/>
      <c r="DW20" s="596"/>
      <c r="DX20" s="596"/>
      <c r="DY20" s="596"/>
      <c r="DZ20" s="596"/>
      <c r="EA20" s="596"/>
      <c r="EB20" s="596"/>
      <c r="EC20" s="605"/>
    </row>
    <row r="21" spans="2:133" ht="11.25" customHeight="1" x14ac:dyDescent="0.15">
      <c r="B21" s="592" t="s">
        <v>258</v>
      </c>
      <c r="C21" s="593"/>
      <c r="D21" s="593"/>
      <c r="E21" s="593"/>
      <c r="F21" s="593"/>
      <c r="G21" s="593"/>
      <c r="H21" s="593"/>
      <c r="I21" s="593"/>
      <c r="J21" s="593"/>
      <c r="K21" s="593"/>
      <c r="L21" s="593"/>
      <c r="M21" s="593"/>
      <c r="N21" s="593"/>
      <c r="O21" s="593"/>
      <c r="P21" s="593"/>
      <c r="Q21" s="594"/>
      <c r="R21" s="595">
        <v>9868</v>
      </c>
      <c r="S21" s="596"/>
      <c r="T21" s="596"/>
      <c r="U21" s="596"/>
      <c r="V21" s="596"/>
      <c r="W21" s="596"/>
      <c r="X21" s="596"/>
      <c r="Y21" s="597"/>
      <c r="Z21" s="598">
        <v>0</v>
      </c>
      <c r="AA21" s="598"/>
      <c r="AB21" s="598"/>
      <c r="AC21" s="598"/>
      <c r="AD21" s="599">
        <v>9868</v>
      </c>
      <c r="AE21" s="599"/>
      <c r="AF21" s="599"/>
      <c r="AG21" s="599"/>
      <c r="AH21" s="599"/>
      <c r="AI21" s="599"/>
      <c r="AJ21" s="599"/>
      <c r="AK21" s="599"/>
      <c r="AL21" s="600">
        <v>0.1</v>
      </c>
      <c r="AM21" s="601"/>
      <c r="AN21" s="601"/>
      <c r="AO21" s="602"/>
      <c r="AP21" s="612" t="s">
        <v>259</v>
      </c>
      <c r="AQ21" s="613"/>
      <c r="AR21" s="613"/>
      <c r="AS21" s="613"/>
      <c r="AT21" s="613"/>
      <c r="AU21" s="613"/>
      <c r="AV21" s="613"/>
      <c r="AW21" s="613"/>
      <c r="AX21" s="613"/>
      <c r="AY21" s="613"/>
      <c r="AZ21" s="613"/>
      <c r="BA21" s="613"/>
      <c r="BB21" s="613"/>
      <c r="BC21" s="613"/>
      <c r="BD21" s="613"/>
      <c r="BE21" s="613"/>
      <c r="BF21" s="614"/>
      <c r="BG21" s="595">
        <v>15491</v>
      </c>
      <c r="BH21" s="596"/>
      <c r="BI21" s="596"/>
      <c r="BJ21" s="596"/>
      <c r="BK21" s="596"/>
      <c r="BL21" s="596"/>
      <c r="BM21" s="596"/>
      <c r="BN21" s="597"/>
      <c r="BO21" s="598">
        <v>0.3</v>
      </c>
      <c r="BP21" s="598"/>
      <c r="BQ21" s="598"/>
      <c r="BR21" s="598"/>
      <c r="BS21" s="604" t="s">
        <v>111</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260</v>
      </c>
      <c r="C22" s="593"/>
      <c r="D22" s="593"/>
      <c r="E22" s="593"/>
      <c r="F22" s="593"/>
      <c r="G22" s="593"/>
      <c r="H22" s="593"/>
      <c r="I22" s="593"/>
      <c r="J22" s="593"/>
      <c r="K22" s="593"/>
      <c r="L22" s="593"/>
      <c r="M22" s="593"/>
      <c r="N22" s="593"/>
      <c r="O22" s="593"/>
      <c r="P22" s="593"/>
      <c r="Q22" s="594"/>
      <c r="R22" s="595">
        <v>274434</v>
      </c>
      <c r="S22" s="596"/>
      <c r="T22" s="596"/>
      <c r="U22" s="596"/>
      <c r="V22" s="596"/>
      <c r="W22" s="596"/>
      <c r="X22" s="596"/>
      <c r="Y22" s="597"/>
      <c r="Z22" s="598">
        <v>0.7</v>
      </c>
      <c r="AA22" s="598"/>
      <c r="AB22" s="598"/>
      <c r="AC22" s="598"/>
      <c r="AD22" s="599" t="s">
        <v>111</v>
      </c>
      <c r="AE22" s="599"/>
      <c r="AF22" s="599"/>
      <c r="AG22" s="599"/>
      <c r="AH22" s="599"/>
      <c r="AI22" s="599"/>
      <c r="AJ22" s="599"/>
      <c r="AK22" s="599"/>
      <c r="AL22" s="600" t="s">
        <v>111</v>
      </c>
      <c r="AM22" s="601"/>
      <c r="AN22" s="601"/>
      <c r="AO22" s="602"/>
      <c r="AP22" s="612" t="s">
        <v>261</v>
      </c>
      <c r="AQ22" s="613"/>
      <c r="AR22" s="613"/>
      <c r="AS22" s="613"/>
      <c r="AT22" s="613"/>
      <c r="AU22" s="613"/>
      <c r="AV22" s="613"/>
      <c r="AW22" s="613"/>
      <c r="AX22" s="613"/>
      <c r="AY22" s="613"/>
      <c r="AZ22" s="613"/>
      <c r="BA22" s="613"/>
      <c r="BB22" s="613"/>
      <c r="BC22" s="613"/>
      <c r="BD22" s="613"/>
      <c r="BE22" s="613"/>
      <c r="BF22" s="614"/>
      <c r="BG22" s="595" t="s">
        <v>111</v>
      </c>
      <c r="BH22" s="596"/>
      <c r="BI22" s="596"/>
      <c r="BJ22" s="596"/>
      <c r="BK22" s="596"/>
      <c r="BL22" s="596"/>
      <c r="BM22" s="596"/>
      <c r="BN22" s="597"/>
      <c r="BO22" s="598" t="s">
        <v>111</v>
      </c>
      <c r="BP22" s="598"/>
      <c r="BQ22" s="598"/>
      <c r="BR22" s="598"/>
      <c r="BS22" s="604" t="s">
        <v>111</v>
      </c>
      <c r="BT22" s="596"/>
      <c r="BU22" s="596"/>
      <c r="BV22" s="596"/>
      <c r="BW22" s="596"/>
      <c r="BX22" s="596"/>
      <c r="BY22" s="596"/>
      <c r="BZ22" s="596"/>
      <c r="CA22" s="596"/>
      <c r="CB22" s="605"/>
      <c r="CD22" s="577" t="s">
        <v>262</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263</v>
      </c>
      <c r="C23" s="593"/>
      <c r="D23" s="593"/>
      <c r="E23" s="593"/>
      <c r="F23" s="593"/>
      <c r="G23" s="593"/>
      <c r="H23" s="593"/>
      <c r="I23" s="593"/>
      <c r="J23" s="593"/>
      <c r="K23" s="593"/>
      <c r="L23" s="593"/>
      <c r="M23" s="593"/>
      <c r="N23" s="593"/>
      <c r="O23" s="593"/>
      <c r="P23" s="593"/>
      <c r="Q23" s="594"/>
      <c r="R23" s="595">
        <v>569031</v>
      </c>
      <c r="S23" s="596"/>
      <c r="T23" s="596"/>
      <c r="U23" s="596"/>
      <c r="V23" s="596"/>
      <c r="W23" s="596"/>
      <c r="X23" s="596"/>
      <c r="Y23" s="597"/>
      <c r="Z23" s="598">
        <v>1.4</v>
      </c>
      <c r="AA23" s="598"/>
      <c r="AB23" s="598"/>
      <c r="AC23" s="598"/>
      <c r="AD23" s="599">
        <v>584</v>
      </c>
      <c r="AE23" s="599"/>
      <c r="AF23" s="599"/>
      <c r="AG23" s="599"/>
      <c r="AH23" s="599"/>
      <c r="AI23" s="599"/>
      <c r="AJ23" s="599"/>
      <c r="AK23" s="599"/>
      <c r="AL23" s="600">
        <v>0</v>
      </c>
      <c r="AM23" s="601"/>
      <c r="AN23" s="601"/>
      <c r="AO23" s="602"/>
      <c r="AP23" s="612" t="s">
        <v>264</v>
      </c>
      <c r="AQ23" s="613"/>
      <c r="AR23" s="613"/>
      <c r="AS23" s="613"/>
      <c r="AT23" s="613"/>
      <c r="AU23" s="613"/>
      <c r="AV23" s="613"/>
      <c r="AW23" s="613"/>
      <c r="AX23" s="613"/>
      <c r="AY23" s="613"/>
      <c r="AZ23" s="613"/>
      <c r="BA23" s="613"/>
      <c r="BB23" s="613"/>
      <c r="BC23" s="613"/>
      <c r="BD23" s="613"/>
      <c r="BE23" s="613"/>
      <c r="BF23" s="614"/>
      <c r="BG23" s="595" t="s">
        <v>111</v>
      </c>
      <c r="BH23" s="596"/>
      <c r="BI23" s="596"/>
      <c r="BJ23" s="596"/>
      <c r="BK23" s="596"/>
      <c r="BL23" s="596"/>
      <c r="BM23" s="596"/>
      <c r="BN23" s="597"/>
      <c r="BO23" s="598" t="s">
        <v>111</v>
      </c>
      <c r="BP23" s="598"/>
      <c r="BQ23" s="598"/>
      <c r="BR23" s="598"/>
      <c r="BS23" s="604" t="s">
        <v>111</v>
      </c>
      <c r="BT23" s="596"/>
      <c r="BU23" s="596"/>
      <c r="BV23" s="596"/>
      <c r="BW23" s="596"/>
      <c r="BX23" s="596"/>
      <c r="BY23" s="596"/>
      <c r="BZ23" s="596"/>
      <c r="CA23" s="596"/>
      <c r="CB23" s="605"/>
      <c r="CD23" s="577" t="s">
        <v>203</v>
      </c>
      <c r="CE23" s="578"/>
      <c r="CF23" s="578"/>
      <c r="CG23" s="578"/>
      <c r="CH23" s="578"/>
      <c r="CI23" s="578"/>
      <c r="CJ23" s="578"/>
      <c r="CK23" s="578"/>
      <c r="CL23" s="578"/>
      <c r="CM23" s="578"/>
      <c r="CN23" s="578"/>
      <c r="CO23" s="578"/>
      <c r="CP23" s="578"/>
      <c r="CQ23" s="579"/>
      <c r="CR23" s="577" t="s">
        <v>265</v>
      </c>
      <c r="CS23" s="578"/>
      <c r="CT23" s="578"/>
      <c r="CU23" s="578"/>
      <c r="CV23" s="578"/>
      <c r="CW23" s="578"/>
      <c r="CX23" s="578"/>
      <c r="CY23" s="579"/>
      <c r="CZ23" s="577" t="s">
        <v>266</v>
      </c>
      <c r="DA23" s="578"/>
      <c r="DB23" s="578"/>
      <c r="DC23" s="579"/>
      <c r="DD23" s="577" t="s">
        <v>267</v>
      </c>
      <c r="DE23" s="578"/>
      <c r="DF23" s="578"/>
      <c r="DG23" s="578"/>
      <c r="DH23" s="578"/>
      <c r="DI23" s="578"/>
      <c r="DJ23" s="578"/>
      <c r="DK23" s="579"/>
      <c r="DL23" s="618" t="s">
        <v>268</v>
      </c>
      <c r="DM23" s="619"/>
      <c r="DN23" s="619"/>
      <c r="DO23" s="619"/>
      <c r="DP23" s="619"/>
      <c r="DQ23" s="619"/>
      <c r="DR23" s="619"/>
      <c r="DS23" s="619"/>
      <c r="DT23" s="619"/>
      <c r="DU23" s="619"/>
      <c r="DV23" s="620"/>
      <c r="DW23" s="577" t="s">
        <v>269</v>
      </c>
      <c r="DX23" s="578"/>
      <c r="DY23" s="578"/>
      <c r="DZ23" s="578"/>
      <c r="EA23" s="578"/>
      <c r="EB23" s="578"/>
      <c r="EC23" s="579"/>
    </row>
    <row r="24" spans="2:133" ht="11.25" customHeight="1" x14ac:dyDescent="0.15">
      <c r="B24" s="592" t="s">
        <v>270</v>
      </c>
      <c r="C24" s="593"/>
      <c r="D24" s="593"/>
      <c r="E24" s="593"/>
      <c r="F24" s="593"/>
      <c r="G24" s="593"/>
      <c r="H24" s="593"/>
      <c r="I24" s="593"/>
      <c r="J24" s="593"/>
      <c r="K24" s="593"/>
      <c r="L24" s="593"/>
      <c r="M24" s="593"/>
      <c r="N24" s="593"/>
      <c r="O24" s="593"/>
      <c r="P24" s="593"/>
      <c r="Q24" s="594"/>
      <c r="R24" s="595">
        <v>155713</v>
      </c>
      <c r="S24" s="596"/>
      <c r="T24" s="596"/>
      <c r="U24" s="596"/>
      <c r="V24" s="596"/>
      <c r="W24" s="596"/>
      <c r="X24" s="596"/>
      <c r="Y24" s="597"/>
      <c r="Z24" s="598">
        <v>0.4</v>
      </c>
      <c r="AA24" s="598"/>
      <c r="AB24" s="598"/>
      <c r="AC24" s="598"/>
      <c r="AD24" s="599" t="s">
        <v>111</v>
      </c>
      <c r="AE24" s="599"/>
      <c r="AF24" s="599"/>
      <c r="AG24" s="599"/>
      <c r="AH24" s="599"/>
      <c r="AI24" s="599"/>
      <c r="AJ24" s="599"/>
      <c r="AK24" s="599"/>
      <c r="AL24" s="600" t="s">
        <v>111</v>
      </c>
      <c r="AM24" s="601"/>
      <c r="AN24" s="601"/>
      <c r="AO24" s="602"/>
      <c r="AP24" s="612" t="s">
        <v>271</v>
      </c>
      <c r="AQ24" s="613"/>
      <c r="AR24" s="613"/>
      <c r="AS24" s="613"/>
      <c r="AT24" s="613"/>
      <c r="AU24" s="613"/>
      <c r="AV24" s="613"/>
      <c r="AW24" s="613"/>
      <c r="AX24" s="613"/>
      <c r="AY24" s="613"/>
      <c r="AZ24" s="613"/>
      <c r="BA24" s="613"/>
      <c r="BB24" s="613"/>
      <c r="BC24" s="613"/>
      <c r="BD24" s="613"/>
      <c r="BE24" s="613"/>
      <c r="BF24" s="614"/>
      <c r="BG24" s="595" t="s">
        <v>111</v>
      </c>
      <c r="BH24" s="596"/>
      <c r="BI24" s="596"/>
      <c r="BJ24" s="596"/>
      <c r="BK24" s="596"/>
      <c r="BL24" s="596"/>
      <c r="BM24" s="596"/>
      <c r="BN24" s="597"/>
      <c r="BO24" s="598" t="s">
        <v>111</v>
      </c>
      <c r="BP24" s="598"/>
      <c r="BQ24" s="598"/>
      <c r="BR24" s="598"/>
      <c r="BS24" s="604" t="s">
        <v>111</v>
      </c>
      <c r="BT24" s="596"/>
      <c r="BU24" s="596"/>
      <c r="BV24" s="596"/>
      <c r="BW24" s="596"/>
      <c r="BX24" s="596"/>
      <c r="BY24" s="596"/>
      <c r="BZ24" s="596"/>
      <c r="CA24" s="596"/>
      <c r="CB24" s="605"/>
      <c r="CD24" s="606" t="s">
        <v>272</v>
      </c>
      <c r="CE24" s="607"/>
      <c r="CF24" s="607"/>
      <c r="CG24" s="607"/>
      <c r="CH24" s="607"/>
      <c r="CI24" s="607"/>
      <c r="CJ24" s="607"/>
      <c r="CK24" s="607"/>
      <c r="CL24" s="607"/>
      <c r="CM24" s="607"/>
      <c r="CN24" s="607"/>
      <c r="CO24" s="607"/>
      <c r="CP24" s="607"/>
      <c r="CQ24" s="608"/>
      <c r="CR24" s="584">
        <v>17075451</v>
      </c>
      <c r="CS24" s="585"/>
      <c r="CT24" s="585"/>
      <c r="CU24" s="585"/>
      <c r="CV24" s="585"/>
      <c r="CW24" s="585"/>
      <c r="CX24" s="585"/>
      <c r="CY24" s="586"/>
      <c r="CZ24" s="622">
        <v>43.6</v>
      </c>
      <c r="DA24" s="623"/>
      <c r="DB24" s="623"/>
      <c r="DC24" s="624"/>
      <c r="DD24" s="621">
        <v>10917316</v>
      </c>
      <c r="DE24" s="585"/>
      <c r="DF24" s="585"/>
      <c r="DG24" s="585"/>
      <c r="DH24" s="585"/>
      <c r="DI24" s="585"/>
      <c r="DJ24" s="585"/>
      <c r="DK24" s="586"/>
      <c r="DL24" s="621">
        <v>10576807</v>
      </c>
      <c r="DM24" s="585"/>
      <c r="DN24" s="585"/>
      <c r="DO24" s="585"/>
      <c r="DP24" s="585"/>
      <c r="DQ24" s="585"/>
      <c r="DR24" s="585"/>
      <c r="DS24" s="585"/>
      <c r="DT24" s="585"/>
      <c r="DU24" s="585"/>
      <c r="DV24" s="586"/>
      <c r="DW24" s="589">
        <v>53.8</v>
      </c>
      <c r="DX24" s="590"/>
      <c r="DY24" s="590"/>
      <c r="DZ24" s="590"/>
      <c r="EA24" s="590"/>
      <c r="EB24" s="590"/>
      <c r="EC24" s="591"/>
    </row>
    <row r="25" spans="2:133" ht="11.25" customHeight="1" x14ac:dyDescent="0.15">
      <c r="B25" s="592" t="s">
        <v>273</v>
      </c>
      <c r="C25" s="593"/>
      <c r="D25" s="593"/>
      <c r="E25" s="593"/>
      <c r="F25" s="593"/>
      <c r="G25" s="593"/>
      <c r="H25" s="593"/>
      <c r="I25" s="593"/>
      <c r="J25" s="593"/>
      <c r="K25" s="593"/>
      <c r="L25" s="593"/>
      <c r="M25" s="593"/>
      <c r="N25" s="593"/>
      <c r="O25" s="593"/>
      <c r="P25" s="593"/>
      <c r="Q25" s="594"/>
      <c r="R25" s="595">
        <v>5633294</v>
      </c>
      <c r="S25" s="596"/>
      <c r="T25" s="596"/>
      <c r="U25" s="596"/>
      <c r="V25" s="596"/>
      <c r="W25" s="596"/>
      <c r="X25" s="596"/>
      <c r="Y25" s="597"/>
      <c r="Z25" s="598">
        <v>13.6</v>
      </c>
      <c r="AA25" s="598"/>
      <c r="AB25" s="598"/>
      <c r="AC25" s="598"/>
      <c r="AD25" s="599" t="s">
        <v>111</v>
      </c>
      <c r="AE25" s="599"/>
      <c r="AF25" s="599"/>
      <c r="AG25" s="599"/>
      <c r="AH25" s="599"/>
      <c r="AI25" s="599"/>
      <c r="AJ25" s="599"/>
      <c r="AK25" s="599"/>
      <c r="AL25" s="600" t="s">
        <v>111</v>
      </c>
      <c r="AM25" s="601"/>
      <c r="AN25" s="601"/>
      <c r="AO25" s="602"/>
      <c r="AP25" s="612" t="s">
        <v>274</v>
      </c>
      <c r="AQ25" s="613"/>
      <c r="AR25" s="613"/>
      <c r="AS25" s="613"/>
      <c r="AT25" s="613"/>
      <c r="AU25" s="613"/>
      <c r="AV25" s="613"/>
      <c r="AW25" s="613"/>
      <c r="AX25" s="613"/>
      <c r="AY25" s="613"/>
      <c r="AZ25" s="613"/>
      <c r="BA25" s="613"/>
      <c r="BB25" s="613"/>
      <c r="BC25" s="613"/>
      <c r="BD25" s="613"/>
      <c r="BE25" s="613"/>
      <c r="BF25" s="614"/>
      <c r="BG25" s="595" t="s">
        <v>111</v>
      </c>
      <c r="BH25" s="596"/>
      <c r="BI25" s="596"/>
      <c r="BJ25" s="596"/>
      <c r="BK25" s="596"/>
      <c r="BL25" s="596"/>
      <c r="BM25" s="596"/>
      <c r="BN25" s="597"/>
      <c r="BO25" s="598" t="s">
        <v>111</v>
      </c>
      <c r="BP25" s="598"/>
      <c r="BQ25" s="598"/>
      <c r="BR25" s="598"/>
      <c r="BS25" s="604" t="s">
        <v>111</v>
      </c>
      <c r="BT25" s="596"/>
      <c r="BU25" s="596"/>
      <c r="BV25" s="596"/>
      <c r="BW25" s="596"/>
      <c r="BX25" s="596"/>
      <c r="BY25" s="596"/>
      <c r="BZ25" s="596"/>
      <c r="CA25" s="596"/>
      <c r="CB25" s="605"/>
      <c r="CD25" s="609" t="s">
        <v>275</v>
      </c>
      <c r="CE25" s="610"/>
      <c r="CF25" s="610"/>
      <c r="CG25" s="610"/>
      <c r="CH25" s="610"/>
      <c r="CI25" s="610"/>
      <c r="CJ25" s="610"/>
      <c r="CK25" s="610"/>
      <c r="CL25" s="610"/>
      <c r="CM25" s="610"/>
      <c r="CN25" s="610"/>
      <c r="CO25" s="610"/>
      <c r="CP25" s="610"/>
      <c r="CQ25" s="611"/>
      <c r="CR25" s="595">
        <v>5795785</v>
      </c>
      <c r="CS25" s="627"/>
      <c r="CT25" s="627"/>
      <c r="CU25" s="627"/>
      <c r="CV25" s="627"/>
      <c r="CW25" s="627"/>
      <c r="CX25" s="627"/>
      <c r="CY25" s="628"/>
      <c r="CZ25" s="629">
        <v>14.8</v>
      </c>
      <c r="DA25" s="630"/>
      <c r="DB25" s="630"/>
      <c r="DC25" s="631"/>
      <c r="DD25" s="604">
        <v>5396822</v>
      </c>
      <c r="DE25" s="627"/>
      <c r="DF25" s="627"/>
      <c r="DG25" s="627"/>
      <c r="DH25" s="627"/>
      <c r="DI25" s="627"/>
      <c r="DJ25" s="627"/>
      <c r="DK25" s="628"/>
      <c r="DL25" s="604">
        <v>5101368</v>
      </c>
      <c r="DM25" s="627"/>
      <c r="DN25" s="627"/>
      <c r="DO25" s="627"/>
      <c r="DP25" s="627"/>
      <c r="DQ25" s="627"/>
      <c r="DR25" s="627"/>
      <c r="DS25" s="627"/>
      <c r="DT25" s="627"/>
      <c r="DU25" s="627"/>
      <c r="DV25" s="628"/>
      <c r="DW25" s="600">
        <v>25.9</v>
      </c>
      <c r="DX25" s="625"/>
      <c r="DY25" s="625"/>
      <c r="DZ25" s="625"/>
      <c r="EA25" s="625"/>
      <c r="EB25" s="625"/>
      <c r="EC25" s="626"/>
    </row>
    <row r="26" spans="2:133" ht="11.25" customHeight="1" x14ac:dyDescent="0.15">
      <c r="B26" s="632" t="s">
        <v>276</v>
      </c>
      <c r="C26" s="633"/>
      <c r="D26" s="633"/>
      <c r="E26" s="633"/>
      <c r="F26" s="633"/>
      <c r="G26" s="633"/>
      <c r="H26" s="633"/>
      <c r="I26" s="633"/>
      <c r="J26" s="633"/>
      <c r="K26" s="633"/>
      <c r="L26" s="633"/>
      <c r="M26" s="633"/>
      <c r="N26" s="633"/>
      <c r="O26" s="633"/>
      <c r="P26" s="633"/>
      <c r="Q26" s="634"/>
      <c r="R26" s="595">
        <v>21971</v>
      </c>
      <c r="S26" s="596"/>
      <c r="T26" s="596"/>
      <c r="U26" s="596"/>
      <c r="V26" s="596"/>
      <c r="W26" s="596"/>
      <c r="X26" s="596"/>
      <c r="Y26" s="597"/>
      <c r="Z26" s="598">
        <v>0.1</v>
      </c>
      <c r="AA26" s="598"/>
      <c r="AB26" s="598"/>
      <c r="AC26" s="598"/>
      <c r="AD26" s="599">
        <v>21971</v>
      </c>
      <c r="AE26" s="599"/>
      <c r="AF26" s="599"/>
      <c r="AG26" s="599"/>
      <c r="AH26" s="599"/>
      <c r="AI26" s="599"/>
      <c r="AJ26" s="599"/>
      <c r="AK26" s="599"/>
      <c r="AL26" s="600">
        <v>0.1</v>
      </c>
      <c r="AM26" s="601"/>
      <c r="AN26" s="601"/>
      <c r="AO26" s="602"/>
      <c r="AP26" s="612" t="s">
        <v>277</v>
      </c>
      <c r="AQ26" s="635"/>
      <c r="AR26" s="635"/>
      <c r="AS26" s="635"/>
      <c r="AT26" s="635"/>
      <c r="AU26" s="635"/>
      <c r="AV26" s="635"/>
      <c r="AW26" s="635"/>
      <c r="AX26" s="635"/>
      <c r="AY26" s="635"/>
      <c r="AZ26" s="635"/>
      <c r="BA26" s="635"/>
      <c r="BB26" s="635"/>
      <c r="BC26" s="635"/>
      <c r="BD26" s="635"/>
      <c r="BE26" s="635"/>
      <c r="BF26" s="614"/>
      <c r="BG26" s="595" t="s">
        <v>111</v>
      </c>
      <c r="BH26" s="596"/>
      <c r="BI26" s="596"/>
      <c r="BJ26" s="596"/>
      <c r="BK26" s="596"/>
      <c r="BL26" s="596"/>
      <c r="BM26" s="596"/>
      <c r="BN26" s="597"/>
      <c r="BO26" s="598" t="s">
        <v>111</v>
      </c>
      <c r="BP26" s="598"/>
      <c r="BQ26" s="598"/>
      <c r="BR26" s="598"/>
      <c r="BS26" s="604" t="s">
        <v>111</v>
      </c>
      <c r="BT26" s="596"/>
      <c r="BU26" s="596"/>
      <c r="BV26" s="596"/>
      <c r="BW26" s="596"/>
      <c r="BX26" s="596"/>
      <c r="BY26" s="596"/>
      <c r="BZ26" s="596"/>
      <c r="CA26" s="596"/>
      <c r="CB26" s="605"/>
      <c r="CD26" s="609" t="s">
        <v>278</v>
      </c>
      <c r="CE26" s="610"/>
      <c r="CF26" s="610"/>
      <c r="CG26" s="610"/>
      <c r="CH26" s="610"/>
      <c r="CI26" s="610"/>
      <c r="CJ26" s="610"/>
      <c r="CK26" s="610"/>
      <c r="CL26" s="610"/>
      <c r="CM26" s="610"/>
      <c r="CN26" s="610"/>
      <c r="CO26" s="610"/>
      <c r="CP26" s="610"/>
      <c r="CQ26" s="611"/>
      <c r="CR26" s="595">
        <v>3716072</v>
      </c>
      <c r="CS26" s="596"/>
      <c r="CT26" s="596"/>
      <c r="CU26" s="596"/>
      <c r="CV26" s="596"/>
      <c r="CW26" s="596"/>
      <c r="CX26" s="596"/>
      <c r="CY26" s="597"/>
      <c r="CZ26" s="629">
        <v>9.5</v>
      </c>
      <c r="DA26" s="630"/>
      <c r="DB26" s="630"/>
      <c r="DC26" s="631"/>
      <c r="DD26" s="604">
        <v>3403053</v>
      </c>
      <c r="DE26" s="596"/>
      <c r="DF26" s="596"/>
      <c r="DG26" s="596"/>
      <c r="DH26" s="596"/>
      <c r="DI26" s="596"/>
      <c r="DJ26" s="596"/>
      <c r="DK26" s="597"/>
      <c r="DL26" s="604" t="s">
        <v>209</v>
      </c>
      <c r="DM26" s="596"/>
      <c r="DN26" s="596"/>
      <c r="DO26" s="596"/>
      <c r="DP26" s="596"/>
      <c r="DQ26" s="596"/>
      <c r="DR26" s="596"/>
      <c r="DS26" s="596"/>
      <c r="DT26" s="596"/>
      <c r="DU26" s="596"/>
      <c r="DV26" s="597"/>
      <c r="DW26" s="600" t="s">
        <v>209</v>
      </c>
      <c r="DX26" s="625"/>
      <c r="DY26" s="625"/>
      <c r="DZ26" s="625"/>
      <c r="EA26" s="625"/>
      <c r="EB26" s="625"/>
      <c r="EC26" s="626"/>
    </row>
    <row r="27" spans="2:133" ht="11.25" customHeight="1" x14ac:dyDescent="0.15">
      <c r="B27" s="592" t="s">
        <v>279</v>
      </c>
      <c r="C27" s="593"/>
      <c r="D27" s="593"/>
      <c r="E27" s="593"/>
      <c r="F27" s="593"/>
      <c r="G27" s="593"/>
      <c r="H27" s="593"/>
      <c r="I27" s="593"/>
      <c r="J27" s="593"/>
      <c r="K27" s="593"/>
      <c r="L27" s="593"/>
      <c r="M27" s="593"/>
      <c r="N27" s="593"/>
      <c r="O27" s="593"/>
      <c r="P27" s="593"/>
      <c r="Q27" s="594"/>
      <c r="R27" s="595">
        <v>8917352</v>
      </c>
      <c r="S27" s="596"/>
      <c r="T27" s="596"/>
      <c r="U27" s="596"/>
      <c r="V27" s="596"/>
      <c r="W27" s="596"/>
      <c r="X27" s="596"/>
      <c r="Y27" s="597"/>
      <c r="Z27" s="598">
        <v>21.5</v>
      </c>
      <c r="AA27" s="598"/>
      <c r="AB27" s="598"/>
      <c r="AC27" s="598"/>
      <c r="AD27" s="599" t="s">
        <v>111</v>
      </c>
      <c r="AE27" s="599"/>
      <c r="AF27" s="599"/>
      <c r="AG27" s="599"/>
      <c r="AH27" s="599"/>
      <c r="AI27" s="599"/>
      <c r="AJ27" s="599"/>
      <c r="AK27" s="599"/>
      <c r="AL27" s="600" t="s">
        <v>111</v>
      </c>
      <c r="AM27" s="601"/>
      <c r="AN27" s="601"/>
      <c r="AO27" s="602"/>
      <c r="AP27" s="592" t="s">
        <v>280</v>
      </c>
      <c r="AQ27" s="593"/>
      <c r="AR27" s="593"/>
      <c r="AS27" s="593"/>
      <c r="AT27" s="593"/>
      <c r="AU27" s="593"/>
      <c r="AV27" s="593"/>
      <c r="AW27" s="593"/>
      <c r="AX27" s="593"/>
      <c r="AY27" s="593"/>
      <c r="AZ27" s="593"/>
      <c r="BA27" s="593"/>
      <c r="BB27" s="593"/>
      <c r="BC27" s="593"/>
      <c r="BD27" s="593"/>
      <c r="BE27" s="593"/>
      <c r="BF27" s="594"/>
      <c r="BG27" s="595">
        <v>4991183</v>
      </c>
      <c r="BH27" s="596"/>
      <c r="BI27" s="596"/>
      <c r="BJ27" s="596"/>
      <c r="BK27" s="596"/>
      <c r="BL27" s="596"/>
      <c r="BM27" s="596"/>
      <c r="BN27" s="597"/>
      <c r="BO27" s="598">
        <v>100</v>
      </c>
      <c r="BP27" s="598"/>
      <c r="BQ27" s="598"/>
      <c r="BR27" s="598"/>
      <c r="BS27" s="604" t="s">
        <v>111</v>
      </c>
      <c r="BT27" s="596"/>
      <c r="BU27" s="596"/>
      <c r="BV27" s="596"/>
      <c r="BW27" s="596"/>
      <c r="BX27" s="596"/>
      <c r="BY27" s="596"/>
      <c r="BZ27" s="596"/>
      <c r="CA27" s="596"/>
      <c r="CB27" s="605"/>
      <c r="CD27" s="609" t="s">
        <v>281</v>
      </c>
      <c r="CE27" s="610"/>
      <c r="CF27" s="610"/>
      <c r="CG27" s="610"/>
      <c r="CH27" s="610"/>
      <c r="CI27" s="610"/>
      <c r="CJ27" s="610"/>
      <c r="CK27" s="610"/>
      <c r="CL27" s="610"/>
      <c r="CM27" s="610"/>
      <c r="CN27" s="610"/>
      <c r="CO27" s="610"/>
      <c r="CP27" s="610"/>
      <c r="CQ27" s="611"/>
      <c r="CR27" s="595">
        <v>7646197</v>
      </c>
      <c r="CS27" s="627"/>
      <c r="CT27" s="627"/>
      <c r="CU27" s="627"/>
      <c r="CV27" s="627"/>
      <c r="CW27" s="627"/>
      <c r="CX27" s="627"/>
      <c r="CY27" s="628"/>
      <c r="CZ27" s="629">
        <v>19.5</v>
      </c>
      <c r="DA27" s="630"/>
      <c r="DB27" s="630"/>
      <c r="DC27" s="631"/>
      <c r="DD27" s="604">
        <v>2069232</v>
      </c>
      <c r="DE27" s="627"/>
      <c r="DF27" s="627"/>
      <c r="DG27" s="627"/>
      <c r="DH27" s="627"/>
      <c r="DI27" s="627"/>
      <c r="DJ27" s="627"/>
      <c r="DK27" s="628"/>
      <c r="DL27" s="604">
        <v>2024177</v>
      </c>
      <c r="DM27" s="627"/>
      <c r="DN27" s="627"/>
      <c r="DO27" s="627"/>
      <c r="DP27" s="627"/>
      <c r="DQ27" s="627"/>
      <c r="DR27" s="627"/>
      <c r="DS27" s="627"/>
      <c r="DT27" s="627"/>
      <c r="DU27" s="627"/>
      <c r="DV27" s="628"/>
      <c r="DW27" s="600">
        <v>10.3</v>
      </c>
      <c r="DX27" s="625"/>
      <c r="DY27" s="625"/>
      <c r="DZ27" s="625"/>
      <c r="EA27" s="625"/>
      <c r="EB27" s="625"/>
      <c r="EC27" s="626"/>
    </row>
    <row r="28" spans="2:133" ht="11.25" customHeight="1" x14ac:dyDescent="0.15">
      <c r="B28" s="592" t="s">
        <v>282</v>
      </c>
      <c r="C28" s="593"/>
      <c r="D28" s="593"/>
      <c r="E28" s="593"/>
      <c r="F28" s="593"/>
      <c r="G28" s="593"/>
      <c r="H28" s="593"/>
      <c r="I28" s="593"/>
      <c r="J28" s="593"/>
      <c r="K28" s="593"/>
      <c r="L28" s="593"/>
      <c r="M28" s="593"/>
      <c r="N28" s="593"/>
      <c r="O28" s="593"/>
      <c r="P28" s="593"/>
      <c r="Q28" s="594"/>
      <c r="R28" s="595">
        <v>125925</v>
      </c>
      <c r="S28" s="596"/>
      <c r="T28" s="596"/>
      <c r="U28" s="596"/>
      <c r="V28" s="596"/>
      <c r="W28" s="596"/>
      <c r="X28" s="596"/>
      <c r="Y28" s="597"/>
      <c r="Z28" s="598">
        <v>0.3</v>
      </c>
      <c r="AA28" s="598"/>
      <c r="AB28" s="598"/>
      <c r="AC28" s="598"/>
      <c r="AD28" s="599">
        <v>65582</v>
      </c>
      <c r="AE28" s="599"/>
      <c r="AF28" s="599"/>
      <c r="AG28" s="599"/>
      <c r="AH28" s="599"/>
      <c r="AI28" s="599"/>
      <c r="AJ28" s="599"/>
      <c r="AK28" s="599"/>
      <c r="AL28" s="600">
        <v>0.3</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283</v>
      </c>
      <c r="CE28" s="610"/>
      <c r="CF28" s="610"/>
      <c r="CG28" s="610"/>
      <c r="CH28" s="610"/>
      <c r="CI28" s="610"/>
      <c r="CJ28" s="610"/>
      <c r="CK28" s="610"/>
      <c r="CL28" s="610"/>
      <c r="CM28" s="610"/>
      <c r="CN28" s="610"/>
      <c r="CO28" s="610"/>
      <c r="CP28" s="610"/>
      <c r="CQ28" s="611"/>
      <c r="CR28" s="595">
        <v>3633469</v>
      </c>
      <c r="CS28" s="596"/>
      <c r="CT28" s="596"/>
      <c r="CU28" s="596"/>
      <c r="CV28" s="596"/>
      <c r="CW28" s="596"/>
      <c r="CX28" s="596"/>
      <c r="CY28" s="597"/>
      <c r="CZ28" s="629">
        <v>9.3000000000000007</v>
      </c>
      <c r="DA28" s="630"/>
      <c r="DB28" s="630"/>
      <c r="DC28" s="631"/>
      <c r="DD28" s="604">
        <v>3451262</v>
      </c>
      <c r="DE28" s="596"/>
      <c r="DF28" s="596"/>
      <c r="DG28" s="596"/>
      <c r="DH28" s="596"/>
      <c r="DI28" s="596"/>
      <c r="DJ28" s="596"/>
      <c r="DK28" s="597"/>
      <c r="DL28" s="604">
        <v>3451262</v>
      </c>
      <c r="DM28" s="596"/>
      <c r="DN28" s="596"/>
      <c r="DO28" s="596"/>
      <c r="DP28" s="596"/>
      <c r="DQ28" s="596"/>
      <c r="DR28" s="596"/>
      <c r="DS28" s="596"/>
      <c r="DT28" s="596"/>
      <c r="DU28" s="596"/>
      <c r="DV28" s="597"/>
      <c r="DW28" s="600">
        <v>17.600000000000001</v>
      </c>
      <c r="DX28" s="625"/>
      <c r="DY28" s="625"/>
      <c r="DZ28" s="625"/>
      <c r="EA28" s="625"/>
      <c r="EB28" s="625"/>
      <c r="EC28" s="626"/>
    </row>
    <row r="29" spans="2:133" ht="11.25" customHeight="1" x14ac:dyDescent="0.15">
      <c r="B29" s="592" t="s">
        <v>284</v>
      </c>
      <c r="C29" s="593"/>
      <c r="D29" s="593"/>
      <c r="E29" s="593"/>
      <c r="F29" s="593"/>
      <c r="G29" s="593"/>
      <c r="H29" s="593"/>
      <c r="I29" s="593"/>
      <c r="J29" s="593"/>
      <c r="K29" s="593"/>
      <c r="L29" s="593"/>
      <c r="M29" s="593"/>
      <c r="N29" s="593"/>
      <c r="O29" s="593"/>
      <c r="P29" s="593"/>
      <c r="Q29" s="594"/>
      <c r="R29" s="595">
        <v>68387</v>
      </c>
      <c r="S29" s="596"/>
      <c r="T29" s="596"/>
      <c r="U29" s="596"/>
      <c r="V29" s="596"/>
      <c r="W29" s="596"/>
      <c r="X29" s="596"/>
      <c r="Y29" s="597"/>
      <c r="Z29" s="598">
        <v>0.2</v>
      </c>
      <c r="AA29" s="598"/>
      <c r="AB29" s="598"/>
      <c r="AC29" s="598"/>
      <c r="AD29" s="599" t="s">
        <v>111</v>
      </c>
      <c r="AE29" s="599"/>
      <c r="AF29" s="599"/>
      <c r="AG29" s="599"/>
      <c r="AH29" s="599"/>
      <c r="AI29" s="599"/>
      <c r="AJ29" s="599"/>
      <c r="AK29" s="599"/>
      <c r="AL29" s="600" t="s">
        <v>111</v>
      </c>
      <c r="AM29" s="601"/>
      <c r="AN29" s="601"/>
      <c r="AO29" s="602"/>
      <c r="AP29" s="574" t="s">
        <v>203</v>
      </c>
      <c r="AQ29" s="575"/>
      <c r="AR29" s="575"/>
      <c r="AS29" s="575"/>
      <c r="AT29" s="575"/>
      <c r="AU29" s="575"/>
      <c r="AV29" s="575"/>
      <c r="AW29" s="575"/>
      <c r="AX29" s="575"/>
      <c r="AY29" s="575"/>
      <c r="AZ29" s="575"/>
      <c r="BA29" s="575"/>
      <c r="BB29" s="575"/>
      <c r="BC29" s="575"/>
      <c r="BD29" s="575"/>
      <c r="BE29" s="575"/>
      <c r="BF29" s="576"/>
      <c r="BG29" s="574" t="s">
        <v>285</v>
      </c>
      <c r="BH29" s="636"/>
      <c r="BI29" s="636"/>
      <c r="BJ29" s="636"/>
      <c r="BK29" s="636"/>
      <c r="BL29" s="636"/>
      <c r="BM29" s="636"/>
      <c r="BN29" s="636"/>
      <c r="BO29" s="636"/>
      <c r="BP29" s="636"/>
      <c r="BQ29" s="637"/>
      <c r="BR29" s="574" t="s">
        <v>286</v>
      </c>
      <c r="BS29" s="636"/>
      <c r="BT29" s="636"/>
      <c r="BU29" s="636"/>
      <c r="BV29" s="636"/>
      <c r="BW29" s="636"/>
      <c r="BX29" s="636"/>
      <c r="BY29" s="636"/>
      <c r="BZ29" s="636"/>
      <c r="CA29" s="636"/>
      <c r="CB29" s="637"/>
      <c r="CD29" s="656" t="s">
        <v>287</v>
      </c>
      <c r="CE29" s="657"/>
      <c r="CF29" s="609" t="s">
        <v>58</v>
      </c>
      <c r="CG29" s="610"/>
      <c r="CH29" s="610"/>
      <c r="CI29" s="610"/>
      <c r="CJ29" s="610"/>
      <c r="CK29" s="610"/>
      <c r="CL29" s="610"/>
      <c r="CM29" s="610"/>
      <c r="CN29" s="610"/>
      <c r="CO29" s="610"/>
      <c r="CP29" s="610"/>
      <c r="CQ29" s="611"/>
      <c r="CR29" s="595">
        <v>3633469</v>
      </c>
      <c r="CS29" s="627"/>
      <c r="CT29" s="627"/>
      <c r="CU29" s="627"/>
      <c r="CV29" s="627"/>
      <c r="CW29" s="627"/>
      <c r="CX29" s="627"/>
      <c r="CY29" s="628"/>
      <c r="CZ29" s="629">
        <v>9.3000000000000007</v>
      </c>
      <c r="DA29" s="630"/>
      <c r="DB29" s="630"/>
      <c r="DC29" s="631"/>
      <c r="DD29" s="604">
        <v>3451262</v>
      </c>
      <c r="DE29" s="627"/>
      <c r="DF29" s="627"/>
      <c r="DG29" s="627"/>
      <c r="DH29" s="627"/>
      <c r="DI29" s="627"/>
      <c r="DJ29" s="627"/>
      <c r="DK29" s="628"/>
      <c r="DL29" s="604">
        <v>3451262</v>
      </c>
      <c r="DM29" s="627"/>
      <c r="DN29" s="627"/>
      <c r="DO29" s="627"/>
      <c r="DP29" s="627"/>
      <c r="DQ29" s="627"/>
      <c r="DR29" s="627"/>
      <c r="DS29" s="627"/>
      <c r="DT29" s="627"/>
      <c r="DU29" s="627"/>
      <c r="DV29" s="628"/>
      <c r="DW29" s="600">
        <v>17.600000000000001</v>
      </c>
      <c r="DX29" s="625"/>
      <c r="DY29" s="625"/>
      <c r="DZ29" s="625"/>
      <c r="EA29" s="625"/>
      <c r="EB29" s="625"/>
      <c r="EC29" s="626"/>
    </row>
    <row r="30" spans="2:133" ht="11.25" customHeight="1" x14ac:dyDescent="0.15">
      <c r="B30" s="592" t="s">
        <v>288</v>
      </c>
      <c r="C30" s="593"/>
      <c r="D30" s="593"/>
      <c r="E30" s="593"/>
      <c r="F30" s="593"/>
      <c r="G30" s="593"/>
      <c r="H30" s="593"/>
      <c r="I30" s="593"/>
      <c r="J30" s="593"/>
      <c r="K30" s="593"/>
      <c r="L30" s="593"/>
      <c r="M30" s="593"/>
      <c r="N30" s="593"/>
      <c r="O30" s="593"/>
      <c r="P30" s="593"/>
      <c r="Q30" s="594"/>
      <c r="R30" s="595">
        <v>243588</v>
      </c>
      <c r="S30" s="596"/>
      <c r="T30" s="596"/>
      <c r="U30" s="596"/>
      <c r="V30" s="596"/>
      <c r="W30" s="596"/>
      <c r="X30" s="596"/>
      <c r="Y30" s="597"/>
      <c r="Z30" s="598">
        <v>0.6</v>
      </c>
      <c r="AA30" s="598"/>
      <c r="AB30" s="598"/>
      <c r="AC30" s="598"/>
      <c r="AD30" s="599" t="s">
        <v>111</v>
      </c>
      <c r="AE30" s="599"/>
      <c r="AF30" s="599"/>
      <c r="AG30" s="599"/>
      <c r="AH30" s="599"/>
      <c r="AI30" s="599"/>
      <c r="AJ30" s="599"/>
      <c r="AK30" s="599"/>
      <c r="AL30" s="600" t="s">
        <v>111</v>
      </c>
      <c r="AM30" s="601"/>
      <c r="AN30" s="601"/>
      <c r="AO30" s="602"/>
      <c r="AP30" s="641" t="s">
        <v>289</v>
      </c>
      <c r="AQ30" s="642"/>
      <c r="AR30" s="642"/>
      <c r="AS30" s="642"/>
      <c r="AT30" s="647" t="s">
        <v>290</v>
      </c>
      <c r="AU30" s="184"/>
      <c r="AV30" s="184"/>
      <c r="AW30" s="184"/>
      <c r="AX30" s="581" t="s">
        <v>169</v>
      </c>
      <c r="AY30" s="582"/>
      <c r="AZ30" s="582"/>
      <c r="BA30" s="582"/>
      <c r="BB30" s="582"/>
      <c r="BC30" s="582"/>
      <c r="BD30" s="582"/>
      <c r="BE30" s="582"/>
      <c r="BF30" s="583"/>
      <c r="BG30" s="653">
        <v>98.6</v>
      </c>
      <c r="BH30" s="654"/>
      <c r="BI30" s="654"/>
      <c r="BJ30" s="654"/>
      <c r="BK30" s="654"/>
      <c r="BL30" s="654"/>
      <c r="BM30" s="590">
        <v>95.7</v>
      </c>
      <c r="BN30" s="654"/>
      <c r="BO30" s="654"/>
      <c r="BP30" s="654"/>
      <c r="BQ30" s="655"/>
      <c r="BR30" s="653">
        <v>98.4</v>
      </c>
      <c r="BS30" s="654"/>
      <c r="BT30" s="654"/>
      <c r="BU30" s="654"/>
      <c r="BV30" s="654"/>
      <c r="BW30" s="654"/>
      <c r="BX30" s="590">
        <v>94.6</v>
      </c>
      <c r="BY30" s="654"/>
      <c r="BZ30" s="654"/>
      <c r="CA30" s="654"/>
      <c r="CB30" s="655"/>
      <c r="CD30" s="658"/>
      <c r="CE30" s="659"/>
      <c r="CF30" s="609" t="s">
        <v>291</v>
      </c>
      <c r="CG30" s="610"/>
      <c r="CH30" s="610"/>
      <c r="CI30" s="610"/>
      <c r="CJ30" s="610"/>
      <c r="CK30" s="610"/>
      <c r="CL30" s="610"/>
      <c r="CM30" s="610"/>
      <c r="CN30" s="610"/>
      <c r="CO30" s="610"/>
      <c r="CP30" s="610"/>
      <c r="CQ30" s="611"/>
      <c r="CR30" s="595">
        <v>3252756</v>
      </c>
      <c r="CS30" s="596"/>
      <c r="CT30" s="596"/>
      <c r="CU30" s="596"/>
      <c r="CV30" s="596"/>
      <c r="CW30" s="596"/>
      <c r="CX30" s="596"/>
      <c r="CY30" s="597"/>
      <c r="CZ30" s="629">
        <v>8.3000000000000007</v>
      </c>
      <c r="DA30" s="630"/>
      <c r="DB30" s="630"/>
      <c r="DC30" s="631"/>
      <c r="DD30" s="604">
        <v>3071825</v>
      </c>
      <c r="DE30" s="596"/>
      <c r="DF30" s="596"/>
      <c r="DG30" s="596"/>
      <c r="DH30" s="596"/>
      <c r="DI30" s="596"/>
      <c r="DJ30" s="596"/>
      <c r="DK30" s="597"/>
      <c r="DL30" s="604">
        <v>3071825</v>
      </c>
      <c r="DM30" s="596"/>
      <c r="DN30" s="596"/>
      <c r="DO30" s="596"/>
      <c r="DP30" s="596"/>
      <c r="DQ30" s="596"/>
      <c r="DR30" s="596"/>
      <c r="DS30" s="596"/>
      <c r="DT30" s="596"/>
      <c r="DU30" s="596"/>
      <c r="DV30" s="597"/>
      <c r="DW30" s="600">
        <v>15.6</v>
      </c>
      <c r="DX30" s="625"/>
      <c r="DY30" s="625"/>
      <c r="DZ30" s="625"/>
      <c r="EA30" s="625"/>
      <c r="EB30" s="625"/>
      <c r="EC30" s="626"/>
    </row>
    <row r="31" spans="2:133" ht="11.25" customHeight="1" x14ac:dyDescent="0.15">
      <c r="B31" s="592" t="s">
        <v>292</v>
      </c>
      <c r="C31" s="593"/>
      <c r="D31" s="593"/>
      <c r="E31" s="593"/>
      <c r="F31" s="593"/>
      <c r="G31" s="593"/>
      <c r="H31" s="593"/>
      <c r="I31" s="593"/>
      <c r="J31" s="593"/>
      <c r="K31" s="593"/>
      <c r="L31" s="593"/>
      <c r="M31" s="593"/>
      <c r="N31" s="593"/>
      <c r="O31" s="593"/>
      <c r="P31" s="593"/>
      <c r="Q31" s="594"/>
      <c r="R31" s="595">
        <v>1418629</v>
      </c>
      <c r="S31" s="596"/>
      <c r="T31" s="596"/>
      <c r="U31" s="596"/>
      <c r="V31" s="596"/>
      <c r="W31" s="596"/>
      <c r="X31" s="596"/>
      <c r="Y31" s="597"/>
      <c r="Z31" s="598">
        <v>3.4</v>
      </c>
      <c r="AA31" s="598"/>
      <c r="AB31" s="598"/>
      <c r="AC31" s="598"/>
      <c r="AD31" s="599" t="s">
        <v>111</v>
      </c>
      <c r="AE31" s="599"/>
      <c r="AF31" s="599"/>
      <c r="AG31" s="599"/>
      <c r="AH31" s="599"/>
      <c r="AI31" s="599"/>
      <c r="AJ31" s="599"/>
      <c r="AK31" s="599"/>
      <c r="AL31" s="600" t="s">
        <v>111</v>
      </c>
      <c r="AM31" s="601"/>
      <c r="AN31" s="601"/>
      <c r="AO31" s="602"/>
      <c r="AP31" s="643"/>
      <c r="AQ31" s="644"/>
      <c r="AR31" s="644"/>
      <c r="AS31" s="644"/>
      <c r="AT31" s="648"/>
      <c r="AU31" s="183" t="s">
        <v>293</v>
      </c>
      <c r="AV31" s="183"/>
      <c r="AW31" s="183"/>
      <c r="AX31" s="592" t="s">
        <v>294</v>
      </c>
      <c r="AY31" s="593"/>
      <c r="AZ31" s="593"/>
      <c r="BA31" s="593"/>
      <c r="BB31" s="593"/>
      <c r="BC31" s="593"/>
      <c r="BD31" s="593"/>
      <c r="BE31" s="593"/>
      <c r="BF31" s="594"/>
      <c r="BG31" s="650">
        <v>99.2</v>
      </c>
      <c r="BH31" s="627"/>
      <c r="BI31" s="627"/>
      <c r="BJ31" s="627"/>
      <c r="BK31" s="627"/>
      <c r="BL31" s="627"/>
      <c r="BM31" s="601">
        <v>97.1</v>
      </c>
      <c r="BN31" s="651"/>
      <c r="BO31" s="651"/>
      <c r="BP31" s="651"/>
      <c r="BQ31" s="652"/>
      <c r="BR31" s="650">
        <v>98.9</v>
      </c>
      <c r="BS31" s="627"/>
      <c r="BT31" s="627"/>
      <c r="BU31" s="627"/>
      <c r="BV31" s="627"/>
      <c r="BW31" s="627"/>
      <c r="BX31" s="601">
        <v>96.2</v>
      </c>
      <c r="BY31" s="651"/>
      <c r="BZ31" s="651"/>
      <c r="CA31" s="651"/>
      <c r="CB31" s="652"/>
      <c r="CD31" s="658"/>
      <c r="CE31" s="659"/>
      <c r="CF31" s="609" t="s">
        <v>295</v>
      </c>
      <c r="CG31" s="610"/>
      <c r="CH31" s="610"/>
      <c r="CI31" s="610"/>
      <c r="CJ31" s="610"/>
      <c r="CK31" s="610"/>
      <c r="CL31" s="610"/>
      <c r="CM31" s="610"/>
      <c r="CN31" s="610"/>
      <c r="CO31" s="610"/>
      <c r="CP31" s="610"/>
      <c r="CQ31" s="611"/>
      <c r="CR31" s="595">
        <v>380713</v>
      </c>
      <c r="CS31" s="627"/>
      <c r="CT31" s="627"/>
      <c r="CU31" s="627"/>
      <c r="CV31" s="627"/>
      <c r="CW31" s="627"/>
      <c r="CX31" s="627"/>
      <c r="CY31" s="628"/>
      <c r="CZ31" s="629">
        <v>1</v>
      </c>
      <c r="DA31" s="630"/>
      <c r="DB31" s="630"/>
      <c r="DC31" s="631"/>
      <c r="DD31" s="604">
        <v>379437</v>
      </c>
      <c r="DE31" s="627"/>
      <c r="DF31" s="627"/>
      <c r="DG31" s="627"/>
      <c r="DH31" s="627"/>
      <c r="DI31" s="627"/>
      <c r="DJ31" s="627"/>
      <c r="DK31" s="628"/>
      <c r="DL31" s="604">
        <v>379437</v>
      </c>
      <c r="DM31" s="627"/>
      <c r="DN31" s="627"/>
      <c r="DO31" s="627"/>
      <c r="DP31" s="627"/>
      <c r="DQ31" s="627"/>
      <c r="DR31" s="627"/>
      <c r="DS31" s="627"/>
      <c r="DT31" s="627"/>
      <c r="DU31" s="627"/>
      <c r="DV31" s="628"/>
      <c r="DW31" s="600">
        <v>1.9</v>
      </c>
      <c r="DX31" s="625"/>
      <c r="DY31" s="625"/>
      <c r="DZ31" s="625"/>
      <c r="EA31" s="625"/>
      <c r="EB31" s="625"/>
      <c r="EC31" s="626"/>
    </row>
    <row r="32" spans="2:133" ht="11.25" customHeight="1" x14ac:dyDescent="0.15">
      <c r="B32" s="592" t="s">
        <v>296</v>
      </c>
      <c r="C32" s="593"/>
      <c r="D32" s="593"/>
      <c r="E32" s="593"/>
      <c r="F32" s="593"/>
      <c r="G32" s="593"/>
      <c r="H32" s="593"/>
      <c r="I32" s="593"/>
      <c r="J32" s="593"/>
      <c r="K32" s="593"/>
      <c r="L32" s="593"/>
      <c r="M32" s="593"/>
      <c r="N32" s="593"/>
      <c r="O32" s="593"/>
      <c r="P32" s="593"/>
      <c r="Q32" s="594"/>
      <c r="R32" s="595">
        <v>275691</v>
      </c>
      <c r="S32" s="596"/>
      <c r="T32" s="596"/>
      <c r="U32" s="596"/>
      <c r="V32" s="596"/>
      <c r="W32" s="596"/>
      <c r="X32" s="596"/>
      <c r="Y32" s="597"/>
      <c r="Z32" s="598">
        <v>0.7</v>
      </c>
      <c r="AA32" s="598"/>
      <c r="AB32" s="598"/>
      <c r="AC32" s="598"/>
      <c r="AD32" s="599">
        <v>45318</v>
      </c>
      <c r="AE32" s="599"/>
      <c r="AF32" s="599"/>
      <c r="AG32" s="599"/>
      <c r="AH32" s="599"/>
      <c r="AI32" s="599"/>
      <c r="AJ32" s="599"/>
      <c r="AK32" s="599"/>
      <c r="AL32" s="600">
        <v>0.2</v>
      </c>
      <c r="AM32" s="601"/>
      <c r="AN32" s="601"/>
      <c r="AO32" s="602"/>
      <c r="AP32" s="645"/>
      <c r="AQ32" s="646"/>
      <c r="AR32" s="646"/>
      <c r="AS32" s="646"/>
      <c r="AT32" s="649"/>
      <c r="AU32" s="185"/>
      <c r="AV32" s="185"/>
      <c r="AW32" s="185"/>
      <c r="AX32" s="638" t="s">
        <v>297</v>
      </c>
      <c r="AY32" s="639"/>
      <c r="AZ32" s="639"/>
      <c r="BA32" s="639"/>
      <c r="BB32" s="639"/>
      <c r="BC32" s="639"/>
      <c r="BD32" s="639"/>
      <c r="BE32" s="639"/>
      <c r="BF32" s="640"/>
      <c r="BG32" s="662">
        <v>98</v>
      </c>
      <c r="BH32" s="663"/>
      <c r="BI32" s="663"/>
      <c r="BJ32" s="663"/>
      <c r="BK32" s="663"/>
      <c r="BL32" s="663"/>
      <c r="BM32" s="664">
        <v>94</v>
      </c>
      <c r="BN32" s="663"/>
      <c r="BO32" s="663"/>
      <c r="BP32" s="663"/>
      <c r="BQ32" s="665"/>
      <c r="BR32" s="662">
        <v>97.7</v>
      </c>
      <c r="BS32" s="663"/>
      <c r="BT32" s="663"/>
      <c r="BU32" s="663"/>
      <c r="BV32" s="663"/>
      <c r="BW32" s="663"/>
      <c r="BX32" s="664">
        <v>92.5</v>
      </c>
      <c r="BY32" s="663"/>
      <c r="BZ32" s="663"/>
      <c r="CA32" s="663"/>
      <c r="CB32" s="665"/>
      <c r="CD32" s="660"/>
      <c r="CE32" s="661"/>
      <c r="CF32" s="609" t="s">
        <v>298</v>
      </c>
      <c r="CG32" s="610"/>
      <c r="CH32" s="610"/>
      <c r="CI32" s="610"/>
      <c r="CJ32" s="610"/>
      <c r="CK32" s="610"/>
      <c r="CL32" s="610"/>
      <c r="CM32" s="610"/>
      <c r="CN32" s="610"/>
      <c r="CO32" s="610"/>
      <c r="CP32" s="610"/>
      <c r="CQ32" s="611"/>
      <c r="CR32" s="595" t="s">
        <v>111</v>
      </c>
      <c r="CS32" s="596"/>
      <c r="CT32" s="596"/>
      <c r="CU32" s="596"/>
      <c r="CV32" s="596"/>
      <c r="CW32" s="596"/>
      <c r="CX32" s="596"/>
      <c r="CY32" s="597"/>
      <c r="CZ32" s="629" t="s">
        <v>111</v>
      </c>
      <c r="DA32" s="630"/>
      <c r="DB32" s="630"/>
      <c r="DC32" s="631"/>
      <c r="DD32" s="604" t="s">
        <v>111</v>
      </c>
      <c r="DE32" s="596"/>
      <c r="DF32" s="596"/>
      <c r="DG32" s="596"/>
      <c r="DH32" s="596"/>
      <c r="DI32" s="596"/>
      <c r="DJ32" s="596"/>
      <c r="DK32" s="597"/>
      <c r="DL32" s="604" t="s">
        <v>111</v>
      </c>
      <c r="DM32" s="596"/>
      <c r="DN32" s="596"/>
      <c r="DO32" s="596"/>
      <c r="DP32" s="596"/>
      <c r="DQ32" s="596"/>
      <c r="DR32" s="596"/>
      <c r="DS32" s="596"/>
      <c r="DT32" s="596"/>
      <c r="DU32" s="596"/>
      <c r="DV32" s="597"/>
      <c r="DW32" s="600" t="s">
        <v>111</v>
      </c>
      <c r="DX32" s="625"/>
      <c r="DY32" s="625"/>
      <c r="DZ32" s="625"/>
      <c r="EA32" s="625"/>
      <c r="EB32" s="625"/>
      <c r="EC32" s="626"/>
    </row>
    <row r="33" spans="2:133" ht="11.25" customHeight="1" x14ac:dyDescent="0.15">
      <c r="B33" s="592" t="s">
        <v>299</v>
      </c>
      <c r="C33" s="593"/>
      <c r="D33" s="593"/>
      <c r="E33" s="593"/>
      <c r="F33" s="593"/>
      <c r="G33" s="593"/>
      <c r="H33" s="593"/>
      <c r="I33" s="593"/>
      <c r="J33" s="593"/>
      <c r="K33" s="593"/>
      <c r="L33" s="593"/>
      <c r="M33" s="593"/>
      <c r="N33" s="593"/>
      <c r="O33" s="593"/>
      <c r="P33" s="593"/>
      <c r="Q33" s="594"/>
      <c r="R33" s="595">
        <v>3758803</v>
      </c>
      <c r="S33" s="596"/>
      <c r="T33" s="596"/>
      <c r="U33" s="596"/>
      <c r="V33" s="596"/>
      <c r="W33" s="596"/>
      <c r="X33" s="596"/>
      <c r="Y33" s="597"/>
      <c r="Z33" s="598">
        <v>9</v>
      </c>
      <c r="AA33" s="598"/>
      <c r="AB33" s="598"/>
      <c r="AC33" s="598"/>
      <c r="AD33" s="599" t="s">
        <v>111</v>
      </c>
      <c r="AE33" s="599"/>
      <c r="AF33" s="599"/>
      <c r="AG33" s="599"/>
      <c r="AH33" s="599"/>
      <c r="AI33" s="599"/>
      <c r="AJ33" s="599"/>
      <c r="AK33" s="599"/>
      <c r="AL33" s="600" t="s">
        <v>111</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300</v>
      </c>
      <c r="CE33" s="610"/>
      <c r="CF33" s="610"/>
      <c r="CG33" s="610"/>
      <c r="CH33" s="610"/>
      <c r="CI33" s="610"/>
      <c r="CJ33" s="610"/>
      <c r="CK33" s="610"/>
      <c r="CL33" s="610"/>
      <c r="CM33" s="610"/>
      <c r="CN33" s="610"/>
      <c r="CO33" s="610"/>
      <c r="CP33" s="610"/>
      <c r="CQ33" s="611"/>
      <c r="CR33" s="595">
        <v>11768774</v>
      </c>
      <c r="CS33" s="627"/>
      <c r="CT33" s="627"/>
      <c r="CU33" s="627"/>
      <c r="CV33" s="627"/>
      <c r="CW33" s="627"/>
      <c r="CX33" s="627"/>
      <c r="CY33" s="628"/>
      <c r="CZ33" s="629">
        <v>30.1</v>
      </c>
      <c r="DA33" s="630"/>
      <c r="DB33" s="630"/>
      <c r="DC33" s="631"/>
      <c r="DD33" s="604">
        <v>8654310</v>
      </c>
      <c r="DE33" s="627"/>
      <c r="DF33" s="627"/>
      <c r="DG33" s="627"/>
      <c r="DH33" s="627"/>
      <c r="DI33" s="627"/>
      <c r="DJ33" s="627"/>
      <c r="DK33" s="628"/>
      <c r="DL33" s="604">
        <v>5463453</v>
      </c>
      <c r="DM33" s="627"/>
      <c r="DN33" s="627"/>
      <c r="DO33" s="627"/>
      <c r="DP33" s="627"/>
      <c r="DQ33" s="627"/>
      <c r="DR33" s="627"/>
      <c r="DS33" s="627"/>
      <c r="DT33" s="627"/>
      <c r="DU33" s="627"/>
      <c r="DV33" s="628"/>
      <c r="DW33" s="600">
        <v>27.8</v>
      </c>
      <c r="DX33" s="625"/>
      <c r="DY33" s="625"/>
      <c r="DZ33" s="625"/>
      <c r="EA33" s="625"/>
      <c r="EB33" s="625"/>
      <c r="EC33" s="626"/>
    </row>
    <row r="34" spans="2:133" ht="11.25" customHeight="1" x14ac:dyDescent="0.15">
      <c r="B34" s="592" t="s">
        <v>301</v>
      </c>
      <c r="C34" s="593"/>
      <c r="D34" s="593"/>
      <c r="E34" s="593"/>
      <c r="F34" s="593"/>
      <c r="G34" s="593"/>
      <c r="H34" s="593"/>
      <c r="I34" s="593"/>
      <c r="J34" s="593"/>
      <c r="K34" s="593"/>
      <c r="L34" s="593"/>
      <c r="M34" s="593"/>
      <c r="N34" s="593"/>
      <c r="O34" s="593"/>
      <c r="P34" s="593"/>
      <c r="Q34" s="594"/>
      <c r="R34" s="595" t="s">
        <v>111</v>
      </c>
      <c r="S34" s="596"/>
      <c r="T34" s="596"/>
      <c r="U34" s="596"/>
      <c r="V34" s="596"/>
      <c r="W34" s="596"/>
      <c r="X34" s="596"/>
      <c r="Y34" s="597"/>
      <c r="Z34" s="598" t="s">
        <v>111</v>
      </c>
      <c r="AA34" s="598"/>
      <c r="AB34" s="598"/>
      <c r="AC34" s="598"/>
      <c r="AD34" s="599" t="s">
        <v>111</v>
      </c>
      <c r="AE34" s="599"/>
      <c r="AF34" s="599"/>
      <c r="AG34" s="599"/>
      <c r="AH34" s="599"/>
      <c r="AI34" s="599"/>
      <c r="AJ34" s="599"/>
      <c r="AK34" s="599"/>
      <c r="AL34" s="600" t="s">
        <v>111</v>
      </c>
      <c r="AM34" s="601"/>
      <c r="AN34" s="601"/>
      <c r="AO34" s="602"/>
      <c r="AP34" s="188"/>
      <c r="AQ34" s="574" t="s">
        <v>302</v>
      </c>
      <c r="AR34" s="575"/>
      <c r="AS34" s="575"/>
      <c r="AT34" s="575"/>
      <c r="AU34" s="575"/>
      <c r="AV34" s="575"/>
      <c r="AW34" s="575"/>
      <c r="AX34" s="575"/>
      <c r="AY34" s="575"/>
      <c r="AZ34" s="575"/>
      <c r="BA34" s="575"/>
      <c r="BB34" s="575"/>
      <c r="BC34" s="575"/>
      <c r="BD34" s="575"/>
      <c r="BE34" s="575"/>
      <c r="BF34" s="576"/>
      <c r="BG34" s="574" t="s">
        <v>303</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304</v>
      </c>
      <c r="CE34" s="610"/>
      <c r="CF34" s="610"/>
      <c r="CG34" s="610"/>
      <c r="CH34" s="610"/>
      <c r="CI34" s="610"/>
      <c r="CJ34" s="610"/>
      <c r="CK34" s="610"/>
      <c r="CL34" s="610"/>
      <c r="CM34" s="610"/>
      <c r="CN34" s="610"/>
      <c r="CO34" s="610"/>
      <c r="CP34" s="610"/>
      <c r="CQ34" s="611"/>
      <c r="CR34" s="595">
        <v>5308353</v>
      </c>
      <c r="CS34" s="596"/>
      <c r="CT34" s="596"/>
      <c r="CU34" s="596"/>
      <c r="CV34" s="596"/>
      <c r="CW34" s="596"/>
      <c r="CX34" s="596"/>
      <c r="CY34" s="597"/>
      <c r="CZ34" s="629">
        <v>13.6</v>
      </c>
      <c r="DA34" s="630"/>
      <c r="DB34" s="630"/>
      <c r="DC34" s="631"/>
      <c r="DD34" s="604">
        <v>3935823</v>
      </c>
      <c r="DE34" s="596"/>
      <c r="DF34" s="596"/>
      <c r="DG34" s="596"/>
      <c r="DH34" s="596"/>
      <c r="DI34" s="596"/>
      <c r="DJ34" s="596"/>
      <c r="DK34" s="597"/>
      <c r="DL34" s="604">
        <v>3079326</v>
      </c>
      <c r="DM34" s="596"/>
      <c r="DN34" s="596"/>
      <c r="DO34" s="596"/>
      <c r="DP34" s="596"/>
      <c r="DQ34" s="596"/>
      <c r="DR34" s="596"/>
      <c r="DS34" s="596"/>
      <c r="DT34" s="596"/>
      <c r="DU34" s="596"/>
      <c r="DV34" s="597"/>
      <c r="DW34" s="600">
        <v>15.7</v>
      </c>
      <c r="DX34" s="625"/>
      <c r="DY34" s="625"/>
      <c r="DZ34" s="625"/>
      <c r="EA34" s="625"/>
      <c r="EB34" s="625"/>
      <c r="EC34" s="626"/>
    </row>
    <row r="35" spans="2:133" ht="11.25" customHeight="1" x14ac:dyDescent="0.15">
      <c r="B35" s="592" t="s">
        <v>305</v>
      </c>
      <c r="C35" s="593"/>
      <c r="D35" s="593"/>
      <c r="E35" s="593"/>
      <c r="F35" s="593"/>
      <c r="G35" s="593"/>
      <c r="H35" s="593"/>
      <c r="I35" s="593"/>
      <c r="J35" s="593"/>
      <c r="K35" s="593"/>
      <c r="L35" s="593"/>
      <c r="M35" s="593"/>
      <c r="N35" s="593"/>
      <c r="O35" s="593"/>
      <c r="P35" s="593"/>
      <c r="Q35" s="594"/>
      <c r="R35" s="595">
        <v>830803</v>
      </c>
      <c r="S35" s="596"/>
      <c r="T35" s="596"/>
      <c r="U35" s="596"/>
      <c r="V35" s="596"/>
      <c r="W35" s="596"/>
      <c r="X35" s="596"/>
      <c r="Y35" s="597"/>
      <c r="Z35" s="598">
        <v>2</v>
      </c>
      <c r="AA35" s="598"/>
      <c r="AB35" s="598"/>
      <c r="AC35" s="598"/>
      <c r="AD35" s="599" t="s">
        <v>111</v>
      </c>
      <c r="AE35" s="599"/>
      <c r="AF35" s="599"/>
      <c r="AG35" s="599"/>
      <c r="AH35" s="599"/>
      <c r="AI35" s="599"/>
      <c r="AJ35" s="599"/>
      <c r="AK35" s="599"/>
      <c r="AL35" s="600" t="s">
        <v>111</v>
      </c>
      <c r="AM35" s="601"/>
      <c r="AN35" s="601"/>
      <c r="AO35" s="602"/>
      <c r="AP35" s="188"/>
      <c r="AQ35" s="606" t="s">
        <v>306</v>
      </c>
      <c r="AR35" s="607"/>
      <c r="AS35" s="607"/>
      <c r="AT35" s="607"/>
      <c r="AU35" s="607"/>
      <c r="AV35" s="607"/>
      <c r="AW35" s="607"/>
      <c r="AX35" s="607"/>
      <c r="AY35" s="608"/>
      <c r="AZ35" s="584">
        <v>2901788</v>
      </c>
      <c r="BA35" s="585"/>
      <c r="BB35" s="585"/>
      <c r="BC35" s="585"/>
      <c r="BD35" s="585"/>
      <c r="BE35" s="585"/>
      <c r="BF35" s="666"/>
      <c r="BG35" s="606" t="s">
        <v>307</v>
      </c>
      <c r="BH35" s="607"/>
      <c r="BI35" s="607"/>
      <c r="BJ35" s="607"/>
      <c r="BK35" s="607"/>
      <c r="BL35" s="607"/>
      <c r="BM35" s="607"/>
      <c r="BN35" s="607"/>
      <c r="BO35" s="607"/>
      <c r="BP35" s="607"/>
      <c r="BQ35" s="607"/>
      <c r="BR35" s="607"/>
      <c r="BS35" s="607"/>
      <c r="BT35" s="607"/>
      <c r="BU35" s="608"/>
      <c r="BV35" s="584" t="s">
        <v>209</v>
      </c>
      <c r="BW35" s="585"/>
      <c r="BX35" s="585"/>
      <c r="BY35" s="585"/>
      <c r="BZ35" s="585"/>
      <c r="CA35" s="585"/>
      <c r="CB35" s="666"/>
      <c r="CD35" s="609" t="s">
        <v>308</v>
      </c>
      <c r="CE35" s="610"/>
      <c r="CF35" s="610"/>
      <c r="CG35" s="610"/>
      <c r="CH35" s="610"/>
      <c r="CI35" s="610"/>
      <c r="CJ35" s="610"/>
      <c r="CK35" s="610"/>
      <c r="CL35" s="610"/>
      <c r="CM35" s="610"/>
      <c r="CN35" s="610"/>
      <c r="CO35" s="610"/>
      <c r="CP35" s="610"/>
      <c r="CQ35" s="611"/>
      <c r="CR35" s="595">
        <v>52359</v>
      </c>
      <c r="CS35" s="627"/>
      <c r="CT35" s="627"/>
      <c r="CU35" s="627"/>
      <c r="CV35" s="627"/>
      <c r="CW35" s="627"/>
      <c r="CX35" s="627"/>
      <c r="CY35" s="628"/>
      <c r="CZ35" s="629">
        <v>0.1</v>
      </c>
      <c r="DA35" s="630"/>
      <c r="DB35" s="630"/>
      <c r="DC35" s="631"/>
      <c r="DD35" s="604">
        <v>50755</v>
      </c>
      <c r="DE35" s="627"/>
      <c r="DF35" s="627"/>
      <c r="DG35" s="627"/>
      <c r="DH35" s="627"/>
      <c r="DI35" s="627"/>
      <c r="DJ35" s="627"/>
      <c r="DK35" s="628"/>
      <c r="DL35" s="604">
        <v>26017</v>
      </c>
      <c r="DM35" s="627"/>
      <c r="DN35" s="627"/>
      <c r="DO35" s="627"/>
      <c r="DP35" s="627"/>
      <c r="DQ35" s="627"/>
      <c r="DR35" s="627"/>
      <c r="DS35" s="627"/>
      <c r="DT35" s="627"/>
      <c r="DU35" s="627"/>
      <c r="DV35" s="628"/>
      <c r="DW35" s="600">
        <v>0.1</v>
      </c>
      <c r="DX35" s="625"/>
      <c r="DY35" s="625"/>
      <c r="DZ35" s="625"/>
      <c r="EA35" s="625"/>
      <c r="EB35" s="625"/>
      <c r="EC35" s="626"/>
    </row>
    <row r="36" spans="2:133" ht="11.25" customHeight="1" x14ac:dyDescent="0.15">
      <c r="B36" s="638" t="s">
        <v>309</v>
      </c>
      <c r="C36" s="639"/>
      <c r="D36" s="639"/>
      <c r="E36" s="639"/>
      <c r="F36" s="639"/>
      <c r="G36" s="639"/>
      <c r="H36" s="639"/>
      <c r="I36" s="639"/>
      <c r="J36" s="639"/>
      <c r="K36" s="639"/>
      <c r="L36" s="639"/>
      <c r="M36" s="639"/>
      <c r="N36" s="639"/>
      <c r="O36" s="639"/>
      <c r="P36" s="639"/>
      <c r="Q36" s="640"/>
      <c r="R36" s="667">
        <v>41554684</v>
      </c>
      <c r="S36" s="668"/>
      <c r="T36" s="668"/>
      <c r="U36" s="668"/>
      <c r="V36" s="668"/>
      <c r="W36" s="668"/>
      <c r="X36" s="668"/>
      <c r="Y36" s="669"/>
      <c r="Z36" s="670">
        <v>100</v>
      </c>
      <c r="AA36" s="670"/>
      <c r="AB36" s="670"/>
      <c r="AC36" s="670"/>
      <c r="AD36" s="671">
        <v>18828830</v>
      </c>
      <c r="AE36" s="671"/>
      <c r="AF36" s="671"/>
      <c r="AG36" s="671"/>
      <c r="AH36" s="671"/>
      <c r="AI36" s="671"/>
      <c r="AJ36" s="671"/>
      <c r="AK36" s="671"/>
      <c r="AL36" s="672">
        <v>100</v>
      </c>
      <c r="AM36" s="664"/>
      <c r="AN36" s="664"/>
      <c r="AO36" s="673"/>
      <c r="AQ36" s="674" t="s">
        <v>310</v>
      </c>
      <c r="AR36" s="675"/>
      <c r="AS36" s="675"/>
      <c r="AT36" s="675"/>
      <c r="AU36" s="675"/>
      <c r="AV36" s="675"/>
      <c r="AW36" s="675"/>
      <c r="AX36" s="675"/>
      <c r="AY36" s="676"/>
      <c r="AZ36" s="595">
        <v>281831</v>
      </c>
      <c r="BA36" s="596"/>
      <c r="BB36" s="596"/>
      <c r="BC36" s="596"/>
      <c r="BD36" s="627"/>
      <c r="BE36" s="627"/>
      <c r="BF36" s="652"/>
      <c r="BG36" s="609" t="s">
        <v>311</v>
      </c>
      <c r="BH36" s="610"/>
      <c r="BI36" s="610"/>
      <c r="BJ36" s="610"/>
      <c r="BK36" s="610"/>
      <c r="BL36" s="610"/>
      <c r="BM36" s="610"/>
      <c r="BN36" s="610"/>
      <c r="BO36" s="610"/>
      <c r="BP36" s="610"/>
      <c r="BQ36" s="610"/>
      <c r="BR36" s="610"/>
      <c r="BS36" s="610"/>
      <c r="BT36" s="610"/>
      <c r="BU36" s="611"/>
      <c r="BV36" s="595">
        <v>-143710</v>
      </c>
      <c r="BW36" s="596"/>
      <c r="BX36" s="596"/>
      <c r="BY36" s="596"/>
      <c r="BZ36" s="596"/>
      <c r="CA36" s="596"/>
      <c r="CB36" s="605"/>
      <c r="CD36" s="609" t="s">
        <v>312</v>
      </c>
      <c r="CE36" s="610"/>
      <c r="CF36" s="610"/>
      <c r="CG36" s="610"/>
      <c r="CH36" s="610"/>
      <c r="CI36" s="610"/>
      <c r="CJ36" s="610"/>
      <c r="CK36" s="610"/>
      <c r="CL36" s="610"/>
      <c r="CM36" s="610"/>
      <c r="CN36" s="610"/>
      <c r="CO36" s="610"/>
      <c r="CP36" s="610"/>
      <c r="CQ36" s="611"/>
      <c r="CR36" s="595">
        <v>2096911</v>
      </c>
      <c r="CS36" s="596"/>
      <c r="CT36" s="596"/>
      <c r="CU36" s="596"/>
      <c r="CV36" s="596"/>
      <c r="CW36" s="596"/>
      <c r="CX36" s="596"/>
      <c r="CY36" s="597"/>
      <c r="CZ36" s="629">
        <v>5.4</v>
      </c>
      <c r="DA36" s="630"/>
      <c r="DB36" s="630"/>
      <c r="DC36" s="631"/>
      <c r="DD36" s="604">
        <v>817021</v>
      </c>
      <c r="DE36" s="596"/>
      <c r="DF36" s="596"/>
      <c r="DG36" s="596"/>
      <c r="DH36" s="596"/>
      <c r="DI36" s="596"/>
      <c r="DJ36" s="596"/>
      <c r="DK36" s="597"/>
      <c r="DL36" s="604">
        <v>221377</v>
      </c>
      <c r="DM36" s="596"/>
      <c r="DN36" s="596"/>
      <c r="DO36" s="596"/>
      <c r="DP36" s="596"/>
      <c r="DQ36" s="596"/>
      <c r="DR36" s="596"/>
      <c r="DS36" s="596"/>
      <c r="DT36" s="596"/>
      <c r="DU36" s="596"/>
      <c r="DV36" s="597"/>
      <c r="DW36" s="600">
        <v>1.1000000000000001</v>
      </c>
      <c r="DX36" s="625"/>
      <c r="DY36" s="625"/>
      <c r="DZ36" s="625"/>
      <c r="EA36" s="625"/>
      <c r="EB36" s="625"/>
      <c r="EC36" s="626"/>
    </row>
    <row r="37" spans="2:133" ht="11.25" customHeight="1" x14ac:dyDescent="0.15">
      <c r="AQ37" s="674" t="s">
        <v>313</v>
      </c>
      <c r="AR37" s="675"/>
      <c r="AS37" s="675"/>
      <c r="AT37" s="675"/>
      <c r="AU37" s="675"/>
      <c r="AV37" s="675"/>
      <c r="AW37" s="675"/>
      <c r="AX37" s="675"/>
      <c r="AY37" s="676"/>
      <c r="AZ37" s="595">
        <v>25428</v>
      </c>
      <c r="BA37" s="596"/>
      <c r="BB37" s="596"/>
      <c r="BC37" s="596"/>
      <c r="BD37" s="627"/>
      <c r="BE37" s="627"/>
      <c r="BF37" s="652"/>
      <c r="BG37" s="609" t="s">
        <v>314</v>
      </c>
      <c r="BH37" s="610"/>
      <c r="BI37" s="610"/>
      <c r="BJ37" s="610"/>
      <c r="BK37" s="610"/>
      <c r="BL37" s="610"/>
      <c r="BM37" s="610"/>
      <c r="BN37" s="610"/>
      <c r="BO37" s="610"/>
      <c r="BP37" s="610"/>
      <c r="BQ37" s="610"/>
      <c r="BR37" s="610"/>
      <c r="BS37" s="610"/>
      <c r="BT37" s="610"/>
      <c r="BU37" s="611"/>
      <c r="BV37" s="595">
        <v>10408</v>
      </c>
      <c r="BW37" s="596"/>
      <c r="BX37" s="596"/>
      <c r="BY37" s="596"/>
      <c r="BZ37" s="596"/>
      <c r="CA37" s="596"/>
      <c r="CB37" s="605"/>
      <c r="CD37" s="609" t="s">
        <v>315</v>
      </c>
      <c r="CE37" s="610"/>
      <c r="CF37" s="610"/>
      <c r="CG37" s="610"/>
      <c r="CH37" s="610"/>
      <c r="CI37" s="610"/>
      <c r="CJ37" s="610"/>
      <c r="CK37" s="610"/>
      <c r="CL37" s="610"/>
      <c r="CM37" s="610"/>
      <c r="CN37" s="610"/>
      <c r="CO37" s="610"/>
      <c r="CP37" s="610"/>
      <c r="CQ37" s="611"/>
      <c r="CR37" s="595">
        <v>9081</v>
      </c>
      <c r="CS37" s="627"/>
      <c r="CT37" s="627"/>
      <c r="CU37" s="627"/>
      <c r="CV37" s="627"/>
      <c r="CW37" s="627"/>
      <c r="CX37" s="627"/>
      <c r="CY37" s="628"/>
      <c r="CZ37" s="629">
        <v>0</v>
      </c>
      <c r="DA37" s="630"/>
      <c r="DB37" s="630"/>
      <c r="DC37" s="631"/>
      <c r="DD37" s="604">
        <v>9081</v>
      </c>
      <c r="DE37" s="627"/>
      <c r="DF37" s="627"/>
      <c r="DG37" s="627"/>
      <c r="DH37" s="627"/>
      <c r="DI37" s="627"/>
      <c r="DJ37" s="627"/>
      <c r="DK37" s="628"/>
      <c r="DL37" s="604">
        <v>9081</v>
      </c>
      <c r="DM37" s="627"/>
      <c r="DN37" s="627"/>
      <c r="DO37" s="627"/>
      <c r="DP37" s="627"/>
      <c r="DQ37" s="627"/>
      <c r="DR37" s="627"/>
      <c r="DS37" s="627"/>
      <c r="DT37" s="627"/>
      <c r="DU37" s="627"/>
      <c r="DV37" s="628"/>
      <c r="DW37" s="600">
        <v>0</v>
      </c>
      <c r="DX37" s="625"/>
      <c r="DY37" s="625"/>
      <c r="DZ37" s="625"/>
      <c r="EA37" s="625"/>
      <c r="EB37" s="625"/>
      <c r="EC37" s="626"/>
    </row>
    <row r="38" spans="2:133" ht="11.25" customHeight="1" x14ac:dyDescent="0.15">
      <c r="AQ38" s="674" t="s">
        <v>316</v>
      </c>
      <c r="AR38" s="675"/>
      <c r="AS38" s="675"/>
      <c r="AT38" s="675"/>
      <c r="AU38" s="675"/>
      <c r="AV38" s="675"/>
      <c r="AW38" s="675"/>
      <c r="AX38" s="675"/>
      <c r="AY38" s="676"/>
      <c r="AZ38" s="595">
        <v>13692</v>
      </c>
      <c r="BA38" s="596"/>
      <c r="BB38" s="596"/>
      <c r="BC38" s="596"/>
      <c r="BD38" s="627"/>
      <c r="BE38" s="627"/>
      <c r="BF38" s="652"/>
      <c r="BG38" s="609" t="s">
        <v>317</v>
      </c>
      <c r="BH38" s="610"/>
      <c r="BI38" s="610"/>
      <c r="BJ38" s="610"/>
      <c r="BK38" s="610"/>
      <c r="BL38" s="610"/>
      <c r="BM38" s="610"/>
      <c r="BN38" s="610"/>
      <c r="BO38" s="610"/>
      <c r="BP38" s="610"/>
      <c r="BQ38" s="610"/>
      <c r="BR38" s="610"/>
      <c r="BS38" s="610"/>
      <c r="BT38" s="610"/>
      <c r="BU38" s="611"/>
      <c r="BV38" s="595">
        <v>17893</v>
      </c>
      <c r="BW38" s="596"/>
      <c r="BX38" s="596"/>
      <c r="BY38" s="596"/>
      <c r="BZ38" s="596"/>
      <c r="CA38" s="596"/>
      <c r="CB38" s="605"/>
      <c r="CD38" s="609" t="s">
        <v>318</v>
      </c>
      <c r="CE38" s="610"/>
      <c r="CF38" s="610"/>
      <c r="CG38" s="610"/>
      <c r="CH38" s="610"/>
      <c r="CI38" s="610"/>
      <c r="CJ38" s="610"/>
      <c r="CK38" s="610"/>
      <c r="CL38" s="610"/>
      <c r="CM38" s="610"/>
      <c r="CN38" s="610"/>
      <c r="CO38" s="610"/>
      <c r="CP38" s="610"/>
      <c r="CQ38" s="611"/>
      <c r="CR38" s="595">
        <v>2888096</v>
      </c>
      <c r="CS38" s="596"/>
      <c r="CT38" s="596"/>
      <c r="CU38" s="596"/>
      <c r="CV38" s="596"/>
      <c r="CW38" s="596"/>
      <c r="CX38" s="596"/>
      <c r="CY38" s="597"/>
      <c r="CZ38" s="629">
        <v>7.4</v>
      </c>
      <c r="DA38" s="630"/>
      <c r="DB38" s="630"/>
      <c r="DC38" s="631"/>
      <c r="DD38" s="604">
        <v>2509454</v>
      </c>
      <c r="DE38" s="596"/>
      <c r="DF38" s="596"/>
      <c r="DG38" s="596"/>
      <c r="DH38" s="596"/>
      <c r="DI38" s="596"/>
      <c r="DJ38" s="596"/>
      <c r="DK38" s="597"/>
      <c r="DL38" s="604">
        <v>2136733</v>
      </c>
      <c r="DM38" s="596"/>
      <c r="DN38" s="596"/>
      <c r="DO38" s="596"/>
      <c r="DP38" s="596"/>
      <c r="DQ38" s="596"/>
      <c r="DR38" s="596"/>
      <c r="DS38" s="596"/>
      <c r="DT38" s="596"/>
      <c r="DU38" s="596"/>
      <c r="DV38" s="597"/>
      <c r="DW38" s="600">
        <v>10.9</v>
      </c>
      <c r="DX38" s="625"/>
      <c r="DY38" s="625"/>
      <c r="DZ38" s="625"/>
      <c r="EA38" s="625"/>
      <c r="EB38" s="625"/>
      <c r="EC38" s="626"/>
    </row>
    <row r="39" spans="2:133" ht="11.25" customHeight="1" x14ac:dyDescent="0.15">
      <c r="AQ39" s="674" t="s">
        <v>319</v>
      </c>
      <c r="AR39" s="675"/>
      <c r="AS39" s="675"/>
      <c r="AT39" s="675"/>
      <c r="AU39" s="675"/>
      <c r="AV39" s="675"/>
      <c r="AW39" s="675"/>
      <c r="AX39" s="675"/>
      <c r="AY39" s="676"/>
      <c r="AZ39" s="595">
        <v>69</v>
      </c>
      <c r="BA39" s="596"/>
      <c r="BB39" s="596"/>
      <c r="BC39" s="596"/>
      <c r="BD39" s="627"/>
      <c r="BE39" s="627"/>
      <c r="BF39" s="652"/>
      <c r="BG39" s="680" t="s">
        <v>320</v>
      </c>
      <c r="BH39" s="681"/>
      <c r="BI39" s="681"/>
      <c r="BJ39" s="681"/>
      <c r="BK39" s="681"/>
      <c r="BL39" s="189"/>
      <c r="BM39" s="610" t="s">
        <v>321</v>
      </c>
      <c r="BN39" s="610"/>
      <c r="BO39" s="610"/>
      <c r="BP39" s="610"/>
      <c r="BQ39" s="610"/>
      <c r="BR39" s="610"/>
      <c r="BS39" s="610"/>
      <c r="BT39" s="610"/>
      <c r="BU39" s="611"/>
      <c r="BV39" s="595">
        <v>64</v>
      </c>
      <c r="BW39" s="596"/>
      <c r="BX39" s="596"/>
      <c r="BY39" s="596"/>
      <c r="BZ39" s="596"/>
      <c r="CA39" s="596"/>
      <c r="CB39" s="605"/>
      <c r="CD39" s="609" t="s">
        <v>322</v>
      </c>
      <c r="CE39" s="610"/>
      <c r="CF39" s="610"/>
      <c r="CG39" s="610"/>
      <c r="CH39" s="610"/>
      <c r="CI39" s="610"/>
      <c r="CJ39" s="610"/>
      <c r="CK39" s="610"/>
      <c r="CL39" s="610"/>
      <c r="CM39" s="610"/>
      <c r="CN39" s="610"/>
      <c r="CO39" s="610"/>
      <c r="CP39" s="610"/>
      <c r="CQ39" s="611"/>
      <c r="CR39" s="595">
        <v>1421555</v>
      </c>
      <c r="CS39" s="627"/>
      <c r="CT39" s="627"/>
      <c r="CU39" s="627"/>
      <c r="CV39" s="627"/>
      <c r="CW39" s="627"/>
      <c r="CX39" s="627"/>
      <c r="CY39" s="628"/>
      <c r="CZ39" s="629">
        <v>3.6</v>
      </c>
      <c r="DA39" s="630"/>
      <c r="DB39" s="630"/>
      <c r="DC39" s="631"/>
      <c r="DD39" s="604">
        <v>1339757</v>
      </c>
      <c r="DE39" s="627"/>
      <c r="DF39" s="627"/>
      <c r="DG39" s="627"/>
      <c r="DH39" s="627"/>
      <c r="DI39" s="627"/>
      <c r="DJ39" s="627"/>
      <c r="DK39" s="628"/>
      <c r="DL39" s="604" t="s">
        <v>323</v>
      </c>
      <c r="DM39" s="627"/>
      <c r="DN39" s="627"/>
      <c r="DO39" s="627"/>
      <c r="DP39" s="627"/>
      <c r="DQ39" s="627"/>
      <c r="DR39" s="627"/>
      <c r="DS39" s="627"/>
      <c r="DT39" s="627"/>
      <c r="DU39" s="627"/>
      <c r="DV39" s="628"/>
      <c r="DW39" s="600" t="s">
        <v>323</v>
      </c>
      <c r="DX39" s="625"/>
      <c r="DY39" s="625"/>
      <c r="DZ39" s="625"/>
      <c r="EA39" s="625"/>
      <c r="EB39" s="625"/>
      <c r="EC39" s="62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324</v>
      </c>
      <c r="AR40" s="675"/>
      <c r="AS40" s="675"/>
      <c r="AT40" s="675"/>
      <c r="AU40" s="675"/>
      <c r="AV40" s="675"/>
      <c r="AW40" s="675"/>
      <c r="AX40" s="675"/>
      <c r="AY40" s="676"/>
      <c r="AZ40" s="595">
        <v>968462</v>
      </c>
      <c r="BA40" s="596"/>
      <c r="BB40" s="596"/>
      <c r="BC40" s="596"/>
      <c r="BD40" s="627"/>
      <c r="BE40" s="627"/>
      <c r="BF40" s="652"/>
      <c r="BG40" s="680"/>
      <c r="BH40" s="681"/>
      <c r="BI40" s="681"/>
      <c r="BJ40" s="681"/>
      <c r="BK40" s="681"/>
      <c r="BL40" s="189"/>
      <c r="BM40" s="610" t="s">
        <v>325</v>
      </c>
      <c r="BN40" s="610"/>
      <c r="BO40" s="610"/>
      <c r="BP40" s="610"/>
      <c r="BQ40" s="610"/>
      <c r="BR40" s="610"/>
      <c r="BS40" s="610"/>
      <c r="BT40" s="610"/>
      <c r="BU40" s="611"/>
      <c r="BV40" s="595">
        <v>150</v>
      </c>
      <c r="BW40" s="596"/>
      <c r="BX40" s="596"/>
      <c r="BY40" s="596"/>
      <c r="BZ40" s="596"/>
      <c r="CA40" s="596"/>
      <c r="CB40" s="605"/>
      <c r="CD40" s="609" t="s">
        <v>326</v>
      </c>
      <c r="CE40" s="610"/>
      <c r="CF40" s="610"/>
      <c r="CG40" s="610"/>
      <c r="CH40" s="610"/>
      <c r="CI40" s="610"/>
      <c r="CJ40" s="610"/>
      <c r="CK40" s="610"/>
      <c r="CL40" s="610"/>
      <c r="CM40" s="610"/>
      <c r="CN40" s="610"/>
      <c r="CO40" s="610"/>
      <c r="CP40" s="610"/>
      <c r="CQ40" s="611"/>
      <c r="CR40" s="595">
        <v>1500</v>
      </c>
      <c r="CS40" s="596"/>
      <c r="CT40" s="596"/>
      <c r="CU40" s="596"/>
      <c r="CV40" s="596"/>
      <c r="CW40" s="596"/>
      <c r="CX40" s="596"/>
      <c r="CY40" s="597"/>
      <c r="CZ40" s="629">
        <v>0</v>
      </c>
      <c r="DA40" s="630"/>
      <c r="DB40" s="630"/>
      <c r="DC40" s="631"/>
      <c r="DD40" s="604">
        <v>1500</v>
      </c>
      <c r="DE40" s="596"/>
      <c r="DF40" s="596"/>
      <c r="DG40" s="596"/>
      <c r="DH40" s="596"/>
      <c r="DI40" s="596"/>
      <c r="DJ40" s="596"/>
      <c r="DK40" s="597"/>
      <c r="DL40" s="604" t="s">
        <v>323</v>
      </c>
      <c r="DM40" s="596"/>
      <c r="DN40" s="596"/>
      <c r="DO40" s="596"/>
      <c r="DP40" s="596"/>
      <c r="DQ40" s="596"/>
      <c r="DR40" s="596"/>
      <c r="DS40" s="596"/>
      <c r="DT40" s="596"/>
      <c r="DU40" s="596"/>
      <c r="DV40" s="597"/>
      <c r="DW40" s="600" t="s">
        <v>323</v>
      </c>
      <c r="DX40" s="625"/>
      <c r="DY40" s="625"/>
      <c r="DZ40" s="625"/>
      <c r="EA40" s="625"/>
      <c r="EB40" s="625"/>
      <c r="EC40" s="62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327</v>
      </c>
      <c r="AR41" s="616"/>
      <c r="AS41" s="616"/>
      <c r="AT41" s="616"/>
      <c r="AU41" s="616"/>
      <c r="AV41" s="616"/>
      <c r="AW41" s="616"/>
      <c r="AX41" s="616"/>
      <c r="AY41" s="617"/>
      <c r="AZ41" s="667">
        <v>1612306</v>
      </c>
      <c r="BA41" s="668"/>
      <c r="BB41" s="668"/>
      <c r="BC41" s="668"/>
      <c r="BD41" s="663"/>
      <c r="BE41" s="663"/>
      <c r="BF41" s="665"/>
      <c r="BG41" s="682"/>
      <c r="BH41" s="683"/>
      <c r="BI41" s="683"/>
      <c r="BJ41" s="683"/>
      <c r="BK41" s="683"/>
      <c r="BL41" s="191"/>
      <c r="BM41" s="616" t="s">
        <v>328</v>
      </c>
      <c r="BN41" s="616"/>
      <c r="BO41" s="616"/>
      <c r="BP41" s="616"/>
      <c r="BQ41" s="616"/>
      <c r="BR41" s="616"/>
      <c r="BS41" s="616"/>
      <c r="BT41" s="616"/>
      <c r="BU41" s="617"/>
      <c r="BV41" s="667">
        <v>229</v>
      </c>
      <c r="BW41" s="668"/>
      <c r="BX41" s="668"/>
      <c r="BY41" s="668"/>
      <c r="BZ41" s="668"/>
      <c r="CA41" s="668"/>
      <c r="CB41" s="677"/>
      <c r="CD41" s="609" t="s">
        <v>329</v>
      </c>
      <c r="CE41" s="610"/>
      <c r="CF41" s="610"/>
      <c r="CG41" s="610"/>
      <c r="CH41" s="610"/>
      <c r="CI41" s="610"/>
      <c r="CJ41" s="610"/>
      <c r="CK41" s="610"/>
      <c r="CL41" s="610"/>
      <c r="CM41" s="610"/>
      <c r="CN41" s="610"/>
      <c r="CO41" s="610"/>
      <c r="CP41" s="610"/>
      <c r="CQ41" s="611"/>
      <c r="CR41" s="595" t="s">
        <v>330</v>
      </c>
      <c r="CS41" s="627"/>
      <c r="CT41" s="627"/>
      <c r="CU41" s="627"/>
      <c r="CV41" s="627"/>
      <c r="CW41" s="627"/>
      <c r="CX41" s="627"/>
      <c r="CY41" s="628"/>
      <c r="CZ41" s="629" t="s">
        <v>330</v>
      </c>
      <c r="DA41" s="630"/>
      <c r="DB41" s="630"/>
      <c r="DC41" s="631"/>
      <c r="DD41" s="604" t="s">
        <v>330</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332</v>
      </c>
      <c r="CE42" s="593"/>
      <c r="CF42" s="593"/>
      <c r="CG42" s="593"/>
      <c r="CH42" s="593"/>
      <c r="CI42" s="593"/>
      <c r="CJ42" s="593"/>
      <c r="CK42" s="593"/>
      <c r="CL42" s="593"/>
      <c r="CM42" s="593"/>
      <c r="CN42" s="593"/>
      <c r="CO42" s="593"/>
      <c r="CP42" s="593"/>
      <c r="CQ42" s="594"/>
      <c r="CR42" s="595">
        <v>10306892</v>
      </c>
      <c r="CS42" s="596"/>
      <c r="CT42" s="596"/>
      <c r="CU42" s="596"/>
      <c r="CV42" s="596"/>
      <c r="CW42" s="596"/>
      <c r="CX42" s="596"/>
      <c r="CY42" s="597"/>
      <c r="CZ42" s="629">
        <v>26.3</v>
      </c>
      <c r="DA42" s="678"/>
      <c r="DB42" s="678"/>
      <c r="DC42" s="679"/>
      <c r="DD42" s="604">
        <v>1018415</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334</v>
      </c>
      <c r="CE43" s="593"/>
      <c r="CF43" s="593"/>
      <c r="CG43" s="593"/>
      <c r="CH43" s="593"/>
      <c r="CI43" s="593"/>
      <c r="CJ43" s="593"/>
      <c r="CK43" s="593"/>
      <c r="CL43" s="593"/>
      <c r="CM43" s="593"/>
      <c r="CN43" s="593"/>
      <c r="CO43" s="593"/>
      <c r="CP43" s="593"/>
      <c r="CQ43" s="594"/>
      <c r="CR43" s="595">
        <v>30811</v>
      </c>
      <c r="CS43" s="627"/>
      <c r="CT43" s="627"/>
      <c r="CU43" s="627"/>
      <c r="CV43" s="627"/>
      <c r="CW43" s="627"/>
      <c r="CX43" s="627"/>
      <c r="CY43" s="628"/>
      <c r="CZ43" s="629">
        <v>0.1</v>
      </c>
      <c r="DA43" s="630"/>
      <c r="DB43" s="630"/>
      <c r="DC43" s="631"/>
      <c r="DD43" s="604">
        <v>30811</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335</v>
      </c>
      <c r="CD44" s="701" t="s">
        <v>287</v>
      </c>
      <c r="CE44" s="702"/>
      <c r="CF44" s="592" t="s">
        <v>336</v>
      </c>
      <c r="CG44" s="593"/>
      <c r="CH44" s="593"/>
      <c r="CI44" s="593"/>
      <c r="CJ44" s="593"/>
      <c r="CK44" s="593"/>
      <c r="CL44" s="593"/>
      <c r="CM44" s="593"/>
      <c r="CN44" s="593"/>
      <c r="CO44" s="593"/>
      <c r="CP44" s="593"/>
      <c r="CQ44" s="594"/>
      <c r="CR44" s="595">
        <v>10306058</v>
      </c>
      <c r="CS44" s="596"/>
      <c r="CT44" s="596"/>
      <c r="CU44" s="596"/>
      <c r="CV44" s="596"/>
      <c r="CW44" s="596"/>
      <c r="CX44" s="596"/>
      <c r="CY44" s="597"/>
      <c r="CZ44" s="629">
        <v>26.3</v>
      </c>
      <c r="DA44" s="678"/>
      <c r="DB44" s="678"/>
      <c r="DC44" s="679"/>
      <c r="DD44" s="604">
        <v>1017581</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337</v>
      </c>
      <c r="CG45" s="593"/>
      <c r="CH45" s="593"/>
      <c r="CI45" s="593"/>
      <c r="CJ45" s="593"/>
      <c r="CK45" s="593"/>
      <c r="CL45" s="593"/>
      <c r="CM45" s="593"/>
      <c r="CN45" s="593"/>
      <c r="CO45" s="593"/>
      <c r="CP45" s="593"/>
      <c r="CQ45" s="594"/>
      <c r="CR45" s="595">
        <v>8068806</v>
      </c>
      <c r="CS45" s="627"/>
      <c r="CT45" s="627"/>
      <c r="CU45" s="627"/>
      <c r="CV45" s="627"/>
      <c r="CW45" s="627"/>
      <c r="CX45" s="627"/>
      <c r="CY45" s="628"/>
      <c r="CZ45" s="629">
        <v>20.6</v>
      </c>
      <c r="DA45" s="630"/>
      <c r="DB45" s="630"/>
      <c r="DC45" s="631"/>
      <c r="DD45" s="604">
        <v>527957</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338</v>
      </c>
      <c r="CG46" s="593"/>
      <c r="CH46" s="593"/>
      <c r="CI46" s="593"/>
      <c r="CJ46" s="593"/>
      <c r="CK46" s="593"/>
      <c r="CL46" s="593"/>
      <c r="CM46" s="593"/>
      <c r="CN46" s="593"/>
      <c r="CO46" s="593"/>
      <c r="CP46" s="593"/>
      <c r="CQ46" s="594"/>
      <c r="CR46" s="595">
        <v>1893555</v>
      </c>
      <c r="CS46" s="596"/>
      <c r="CT46" s="596"/>
      <c r="CU46" s="596"/>
      <c r="CV46" s="596"/>
      <c r="CW46" s="596"/>
      <c r="CX46" s="596"/>
      <c r="CY46" s="597"/>
      <c r="CZ46" s="629">
        <v>4.8</v>
      </c>
      <c r="DA46" s="678"/>
      <c r="DB46" s="678"/>
      <c r="DC46" s="679"/>
      <c r="DD46" s="604">
        <v>411027</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339</v>
      </c>
      <c r="CG47" s="593"/>
      <c r="CH47" s="593"/>
      <c r="CI47" s="593"/>
      <c r="CJ47" s="593"/>
      <c r="CK47" s="593"/>
      <c r="CL47" s="593"/>
      <c r="CM47" s="593"/>
      <c r="CN47" s="593"/>
      <c r="CO47" s="593"/>
      <c r="CP47" s="593"/>
      <c r="CQ47" s="594"/>
      <c r="CR47" s="595">
        <v>834</v>
      </c>
      <c r="CS47" s="627"/>
      <c r="CT47" s="627"/>
      <c r="CU47" s="627"/>
      <c r="CV47" s="627"/>
      <c r="CW47" s="627"/>
      <c r="CX47" s="627"/>
      <c r="CY47" s="628"/>
      <c r="CZ47" s="629">
        <v>0</v>
      </c>
      <c r="DA47" s="630"/>
      <c r="DB47" s="630"/>
      <c r="DC47" s="631"/>
      <c r="DD47" s="604">
        <v>834</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340</v>
      </c>
      <c r="CG48" s="593"/>
      <c r="CH48" s="593"/>
      <c r="CI48" s="593"/>
      <c r="CJ48" s="593"/>
      <c r="CK48" s="593"/>
      <c r="CL48" s="593"/>
      <c r="CM48" s="593"/>
      <c r="CN48" s="593"/>
      <c r="CO48" s="593"/>
      <c r="CP48" s="593"/>
      <c r="CQ48" s="594"/>
      <c r="CR48" s="595" t="s">
        <v>111</v>
      </c>
      <c r="CS48" s="596"/>
      <c r="CT48" s="596"/>
      <c r="CU48" s="596"/>
      <c r="CV48" s="596"/>
      <c r="CW48" s="596"/>
      <c r="CX48" s="596"/>
      <c r="CY48" s="597"/>
      <c r="CZ48" s="629" t="s">
        <v>111</v>
      </c>
      <c r="DA48" s="678"/>
      <c r="DB48" s="678"/>
      <c r="DC48" s="679"/>
      <c r="DD48" s="604" t="s">
        <v>111</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341</v>
      </c>
      <c r="CE49" s="639"/>
      <c r="CF49" s="639"/>
      <c r="CG49" s="639"/>
      <c r="CH49" s="639"/>
      <c r="CI49" s="639"/>
      <c r="CJ49" s="639"/>
      <c r="CK49" s="639"/>
      <c r="CL49" s="639"/>
      <c r="CM49" s="639"/>
      <c r="CN49" s="639"/>
      <c r="CO49" s="639"/>
      <c r="CP49" s="639"/>
      <c r="CQ49" s="640"/>
      <c r="CR49" s="667">
        <v>39151117</v>
      </c>
      <c r="CS49" s="663"/>
      <c r="CT49" s="663"/>
      <c r="CU49" s="663"/>
      <c r="CV49" s="663"/>
      <c r="CW49" s="663"/>
      <c r="CX49" s="663"/>
      <c r="CY49" s="690"/>
      <c r="CZ49" s="691">
        <v>100</v>
      </c>
      <c r="DA49" s="692"/>
      <c r="DB49" s="692"/>
      <c r="DC49" s="693"/>
      <c r="DD49" s="694">
        <v>20590041</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BN1"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343</v>
      </c>
      <c r="DK2" s="737"/>
      <c r="DL2" s="737"/>
      <c r="DM2" s="737"/>
      <c r="DN2" s="737"/>
      <c r="DO2" s="738"/>
      <c r="DP2" s="202"/>
      <c r="DQ2" s="736" t="s">
        <v>344</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345</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347</v>
      </c>
      <c r="B5" s="731"/>
      <c r="C5" s="731"/>
      <c r="D5" s="731"/>
      <c r="E5" s="731"/>
      <c r="F5" s="731"/>
      <c r="G5" s="731"/>
      <c r="H5" s="731"/>
      <c r="I5" s="731"/>
      <c r="J5" s="731"/>
      <c r="K5" s="731"/>
      <c r="L5" s="731"/>
      <c r="M5" s="731"/>
      <c r="N5" s="731"/>
      <c r="O5" s="731"/>
      <c r="P5" s="732"/>
      <c r="Q5" s="707" t="s">
        <v>348</v>
      </c>
      <c r="R5" s="708"/>
      <c r="S5" s="708"/>
      <c r="T5" s="708"/>
      <c r="U5" s="709"/>
      <c r="V5" s="707" t="s">
        <v>349</v>
      </c>
      <c r="W5" s="708"/>
      <c r="X5" s="708"/>
      <c r="Y5" s="708"/>
      <c r="Z5" s="709"/>
      <c r="AA5" s="707" t="s">
        <v>350</v>
      </c>
      <c r="AB5" s="708"/>
      <c r="AC5" s="708"/>
      <c r="AD5" s="708"/>
      <c r="AE5" s="708"/>
      <c r="AF5" s="740" t="s">
        <v>351</v>
      </c>
      <c r="AG5" s="708"/>
      <c r="AH5" s="708"/>
      <c r="AI5" s="708"/>
      <c r="AJ5" s="719"/>
      <c r="AK5" s="708" t="s">
        <v>352</v>
      </c>
      <c r="AL5" s="708"/>
      <c r="AM5" s="708"/>
      <c r="AN5" s="708"/>
      <c r="AO5" s="709"/>
      <c r="AP5" s="707" t="s">
        <v>353</v>
      </c>
      <c r="AQ5" s="708"/>
      <c r="AR5" s="708"/>
      <c r="AS5" s="708"/>
      <c r="AT5" s="709"/>
      <c r="AU5" s="707" t="s">
        <v>354</v>
      </c>
      <c r="AV5" s="708"/>
      <c r="AW5" s="708"/>
      <c r="AX5" s="708"/>
      <c r="AY5" s="719"/>
      <c r="AZ5" s="209"/>
      <c r="BA5" s="209"/>
      <c r="BB5" s="209"/>
      <c r="BC5" s="209"/>
      <c r="BD5" s="209"/>
      <c r="BE5" s="210"/>
      <c r="BF5" s="210"/>
      <c r="BG5" s="210"/>
      <c r="BH5" s="210"/>
      <c r="BI5" s="210"/>
      <c r="BJ5" s="210"/>
      <c r="BK5" s="210"/>
      <c r="BL5" s="210"/>
      <c r="BM5" s="210"/>
      <c r="BN5" s="210"/>
      <c r="BO5" s="210"/>
      <c r="BP5" s="210"/>
      <c r="BQ5" s="730" t="s">
        <v>355</v>
      </c>
      <c r="BR5" s="731"/>
      <c r="BS5" s="731"/>
      <c r="BT5" s="731"/>
      <c r="BU5" s="731"/>
      <c r="BV5" s="731"/>
      <c r="BW5" s="731"/>
      <c r="BX5" s="731"/>
      <c r="BY5" s="731"/>
      <c r="BZ5" s="731"/>
      <c r="CA5" s="731"/>
      <c r="CB5" s="731"/>
      <c r="CC5" s="731"/>
      <c r="CD5" s="731"/>
      <c r="CE5" s="731"/>
      <c r="CF5" s="731"/>
      <c r="CG5" s="732"/>
      <c r="CH5" s="707" t="s">
        <v>356</v>
      </c>
      <c r="CI5" s="708"/>
      <c r="CJ5" s="708"/>
      <c r="CK5" s="708"/>
      <c r="CL5" s="709"/>
      <c r="CM5" s="707" t="s">
        <v>357</v>
      </c>
      <c r="CN5" s="708"/>
      <c r="CO5" s="708"/>
      <c r="CP5" s="708"/>
      <c r="CQ5" s="709"/>
      <c r="CR5" s="707" t="s">
        <v>358</v>
      </c>
      <c r="CS5" s="708"/>
      <c r="CT5" s="708"/>
      <c r="CU5" s="708"/>
      <c r="CV5" s="709"/>
      <c r="CW5" s="707" t="s">
        <v>359</v>
      </c>
      <c r="CX5" s="708"/>
      <c r="CY5" s="708"/>
      <c r="CZ5" s="708"/>
      <c r="DA5" s="709"/>
      <c r="DB5" s="707" t="s">
        <v>360</v>
      </c>
      <c r="DC5" s="708"/>
      <c r="DD5" s="708"/>
      <c r="DE5" s="708"/>
      <c r="DF5" s="709"/>
      <c r="DG5" s="713" t="s">
        <v>361</v>
      </c>
      <c r="DH5" s="714"/>
      <c r="DI5" s="714"/>
      <c r="DJ5" s="714"/>
      <c r="DK5" s="715"/>
      <c r="DL5" s="713" t="s">
        <v>362</v>
      </c>
      <c r="DM5" s="714"/>
      <c r="DN5" s="714"/>
      <c r="DO5" s="714"/>
      <c r="DP5" s="715"/>
      <c r="DQ5" s="707" t="s">
        <v>363</v>
      </c>
      <c r="DR5" s="708"/>
      <c r="DS5" s="708"/>
      <c r="DT5" s="708"/>
      <c r="DU5" s="709"/>
      <c r="DV5" s="707" t="s">
        <v>354</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364</v>
      </c>
      <c r="C7" s="722"/>
      <c r="D7" s="722"/>
      <c r="E7" s="722"/>
      <c r="F7" s="722"/>
      <c r="G7" s="722"/>
      <c r="H7" s="722"/>
      <c r="I7" s="722"/>
      <c r="J7" s="722"/>
      <c r="K7" s="722"/>
      <c r="L7" s="722"/>
      <c r="M7" s="722"/>
      <c r="N7" s="722"/>
      <c r="O7" s="722"/>
      <c r="P7" s="723"/>
      <c r="Q7" s="724">
        <v>41537</v>
      </c>
      <c r="R7" s="725"/>
      <c r="S7" s="725"/>
      <c r="T7" s="725"/>
      <c r="U7" s="725"/>
      <c r="V7" s="725">
        <v>39134</v>
      </c>
      <c r="W7" s="725"/>
      <c r="X7" s="725"/>
      <c r="Y7" s="725"/>
      <c r="Z7" s="725"/>
      <c r="AA7" s="725">
        <v>2404</v>
      </c>
      <c r="AB7" s="725"/>
      <c r="AC7" s="725"/>
      <c r="AD7" s="725"/>
      <c r="AE7" s="726"/>
      <c r="AF7" s="727">
        <v>2074</v>
      </c>
      <c r="AG7" s="728"/>
      <c r="AH7" s="728"/>
      <c r="AI7" s="728"/>
      <c r="AJ7" s="729"/>
      <c r="AK7" s="764">
        <v>244</v>
      </c>
      <c r="AL7" s="765"/>
      <c r="AM7" s="765"/>
      <c r="AN7" s="765"/>
      <c r="AO7" s="765"/>
      <c r="AP7" s="765">
        <v>36711</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539</v>
      </c>
      <c r="BT7" s="769"/>
      <c r="BU7" s="769"/>
      <c r="BV7" s="769"/>
      <c r="BW7" s="769"/>
      <c r="BX7" s="769"/>
      <c r="BY7" s="769"/>
      <c r="BZ7" s="769"/>
      <c r="CA7" s="769"/>
      <c r="CB7" s="769"/>
      <c r="CC7" s="769"/>
      <c r="CD7" s="769"/>
      <c r="CE7" s="769"/>
      <c r="CF7" s="769"/>
      <c r="CG7" s="770"/>
      <c r="CH7" s="761" t="s">
        <v>545</v>
      </c>
      <c r="CI7" s="762"/>
      <c r="CJ7" s="762"/>
      <c r="CK7" s="762"/>
      <c r="CL7" s="763"/>
      <c r="CM7" s="761">
        <v>47</v>
      </c>
      <c r="CN7" s="762"/>
      <c r="CO7" s="762"/>
      <c r="CP7" s="762"/>
      <c r="CQ7" s="763"/>
      <c r="CR7" s="761">
        <v>16</v>
      </c>
      <c r="CS7" s="762"/>
      <c r="CT7" s="762"/>
      <c r="CU7" s="762"/>
      <c r="CV7" s="763"/>
      <c r="CW7" s="761" t="s">
        <v>546</v>
      </c>
      <c r="CX7" s="762"/>
      <c r="CY7" s="762"/>
      <c r="CZ7" s="762"/>
      <c r="DA7" s="763"/>
      <c r="DB7" s="761" t="s">
        <v>546</v>
      </c>
      <c r="DC7" s="762"/>
      <c r="DD7" s="762"/>
      <c r="DE7" s="762"/>
      <c r="DF7" s="763"/>
      <c r="DG7" s="761" t="s">
        <v>546</v>
      </c>
      <c r="DH7" s="762"/>
      <c r="DI7" s="762"/>
      <c r="DJ7" s="762"/>
      <c r="DK7" s="763"/>
      <c r="DL7" s="761" t="s">
        <v>546</v>
      </c>
      <c r="DM7" s="762"/>
      <c r="DN7" s="762"/>
      <c r="DO7" s="762"/>
      <c r="DP7" s="763"/>
      <c r="DQ7" s="761" t="s">
        <v>546</v>
      </c>
      <c r="DR7" s="762"/>
      <c r="DS7" s="762"/>
      <c r="DT7" s="762"/>
      <c r="DU7" s="763"/>
      <c r="DV7" s="742"/>
      <c r="DW7" s="743"/>
      <c r="DX7" s="743"/>
      <c r="DY7" s="743"/>
      <c r="DZ7" s="744"/>
      <c r="EA7" s="207"/>
    </row>
    <row r="8" spans="1:131" s="208" customFormat="1" ht="26.25" customHeight="1" x14ac:dyDescent="0.15">
      <c r="A8" s="214">
        <v>2</v>
      </c>
      <c r="B8" s="745" t="s">
        <v>365</v>
      </c>
      <c r="C8" s="746"/>
      <c r="D8" s="746"/>
      <c r="E8" s="746"/>
      <c r="F8" s="746"/>
      <c r="G8" s="746"/>
      <c r="H8" s="746"/>
      <c r="I8" s="746"/>
      <c r="J8" s="746"/>
      <c r="K8" s="746"/>
      <c r="L8" s="746"/>
      <c r="M8" s="746"/>
      <c r="N8" s="746"/>
      <c r="O8" s="746"/>
      <c r="P8" s="747"/>
      <c r="Q8" s="748">
        <v>15</v>
      </c>
      <c r="R8" s="749"/>
      <c r="S8" s="749"/>
      <c r="T8" s="749"/>
      <c r="U8" s="749"/>
      <c r="V8" s="749">
        <v>15</v>
      </c>
      <c r="W8" s="749"/>
      <c r="X8" s="749"/>
      <c r="Y8" s="749"/>
      <c r="Z8" s="749"/>
      <c r="AA8" s="750">
        <f>SUM(Q8-V8)</f>
        <v>0</v>
      </c>
      <c r="AB8" s="751"/>
      <c r="AC8" s="751"/>
      <c r="AD8" s="751"/>
      <c r="AE8" s="752"/>
      <c r="AF8" s="753" t="s">
        <v>111</v>
      </c>
      <c r="AG8" s="751"/>
      <c r="AH8" s="751"/>
      <c r="AI8" s="751"/>
      <c r="AJ8" s="752"/>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x14ac:dyDescent="0.15">
      <c r="A9" s="214">
        <v>3</v>
      </c>
      <c r="B9" s="745" t="s">
        <v>366</v>
      </c>
      <c r="C9" s="746"/>
      <c r="D9" s="746"/>
      <c r="E9" s="746"/>
      <c r="F9" s="746"/>
      <c r="G9" s="746"/>
      <c r="H9" s="746"/>
      <c r="I9" s="746"/>
      <c r="J9" s="746"/>
      <c r="K9" s="746"/>
      <c r="L9" s="746"/>
      <c r="M9" s="746"/>
      <c r="N9" s="746"/>
      <c r="O9" s="746"/>
      <c r="P9" s="747"/>
      <c r="Q9" s="748">
        <v>3</v>
      </c>
      <c r="R9" s="749"/>
      <c r="S9" s="749"/>
      <c r="T9" s="749"/>
      <c r="U9" s="749"/>
      <c r="V9" s="749">
        <v>3</v>
      </c>
      <c r="W9" s="749"/>
      <c r="X9" s="749"/>
      <c r="Y9" s="749"/>
      <c r="Z9" s="749"/>
      <c r="AA9" s="750">
        <f>SUM(Q9-V9)</f>
        <v>0</v>
      </c>
      <c r="AB9" s="751"/>
      <c r="AC9" s="751"/>
      <c r="AD9" s="751"/>
      <c r="AE9" s="752"/>
      <c r="AF9" s="753" t="s">
        <v>111</v>
      </c>
      <c r="AG9" s="751"/>
      <c r="AH9" s="751"/>
      <c r="AI9" s="751"/>
      <c r="AJ9" s="752"/>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3"/>
      <c r="AG10" s="751"/>
      <c r="AH10" s="751"/>
      <c r="AI10" s="751"/>
      <c r="AJ10" s="752"/>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3"/>
      <c r="AG11" s="751"/>
      <c r="AH11" s="751"/>
      <c r="AI11" s="751"/>
      <c r="AJ11" s="752"/>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3"/>
      <c r="AG12" s="751"/>
      <c r="AH12" s="751"/>
      <c r="AI12" s="751"/>
      <c r="AJ12" s="752"/>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3"/>
      <c r="AG13" s="751"/>
      <c r="AH13" s="751"/>
      <c r="AI13" s="751"/>
      <c r="AJ13" s="752"/>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3"/>
      <c r="AG14" s="751"/>
      <c r="AH14" s="751"/>
      <c r="AI14" s="751"/>
      <c r="AJ14" s="752"/>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3"/>
      <c r="AG15" s="751"/>
      <c r="AH15" s="751"/>
      <c r="AI15" s="751"/>
      <c r="AJ15" s="752"/>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3"/>
      <c r="AG16" s="751"/>
      <c r="AH16" s="751"/>
      <c r="AI16" s="751"/>
      <c r="AJ16" s="752"/>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3"/>
      <c r="AG17" s="751"/>
      <c r="AH17" s="751"/>
      <c r="AI17" s="751"/>
      <c r="AJ17" s="752"/>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3"/>
      <c r="AG18" s="751"/>
      <c r="AH18" s="751"/>
      <c r="AI18" s="751"/>
      <c r="AJ18" s="752"/>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3"/>
      <c r="AG19" s="751"/>
      <c r="AH19" s="751"/>
      <c r="AI19" s="751"/>
      <c r="AJ19" s="752"/>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3"/>
      <c r="AG20" s="751"/>
      <c r="AH20" s="751"/>
      <c r="AI20" s="751"/>
      <c r="AJ20" s="752"/>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3"/>
      <c r="AG21" s="751"/>
      <c r="AH21" s="751"/>
      <c r="AI21" s="751"/>
      <c r="AJ21" s="752"/>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3"/>
      <c r="AG22" s="751"/>
      <c r="AH22" s="751"/>
      <c r="AI22" s="751"/>
      <c r="AJ22" s="752"/>
      <c r="AK22" s="792"/>
      <c r="AL22" s="793"/>
      <c r="AM22" s="793"/>
      <c r="AN22" s="793"/>
      <c r="AO22" s="793"/>
      <c r="AP22" s="793"/>
      <c r="AQ22" s="793"/>
      <c r="AR22" s="793"/>
      <c r="AS22" s="793"/>
      <c r="AT22" s="793"/>
      <c r="AU22" s="794"/>
      <c r="AV22" s="794"/>
      <c r="AW22" s="794"/>
      <c r="AX22" s="794"/>
      <c r="AY22" s="795"/>
      <c r="AZ22" s="796" t="s">
        <v>367</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368</v>
      </c>
      <c r="B23" s="780" t="s">
        <v>369</v>
      </c>
      <c r="C23" s="781"/>
      <c r="D23" s="781"/>
      <c r="E23" s="781"/>
      <c r="F23" s="781"/>
      <c r="G23" s="781"/>
      <c r="H23" s="781"/>
      <c r="I23" s="781"/>
      <c r="J23" s="781"/>
      <c r="K23" s="781"/>
      <c r="L23" s="781"/>
      <c r="M23" s="781"/>
      <c r="N23" s="781"/>
      <c r="O23" s="781"/>
      <c r="P23" s="782"/>
      <c r="Q23" s="783">
        <f>SUM(Q7:U22)</f>
        <v>41555</v>
      </c>
      <c r="R23" s="784"/>
      <c r="S23" s="784"/>
      <c r="T23" s="784"/>
      <c r="U23" s="784"/>
      <c r="V23" s="784">
        <f>SUM(V7:Z22)</f>
        <v>39152</v>
      </c>
      <c r="W23" s="784"/>
      <c r="X23" s="784"/>
      <c r="Y23" s="784"/>
      <c r="Z23" s="784"/>
      <c r="AA23" s="784">
        <f>SUM(AA7:AE22)</f>
        <v>2404</v>
      </c>
      <c r="AB23" s="784"/>
      <c r="AC23" s="784"/>
      <c r="AD23" s="784"/>
      <c r="AE23" s="785"/>
      <c r="AF23" s="786">
        <v>2074</v>
      </c>
      <c r="AG23" s="784"/>
      <c r="AH23" s="784"/>
      <c r="AI23" s="784"/>
      <c r="AJ23" s="787"/>
      <c r="AK23" s="788"/>
      <c r="AL23" s="789"/>
      <c r="AM23" s="789"/>
      <c r="AN23" s="789"/>
      <c r="AO23" s="789"/>
      <c r="AP23" s="784">
        <f>SUM(AP7:AT22)</f>
        <v>36711</v>
      </c>
      <c r="AQ23" s="784"/>
      <c r="AR23" s="784"/>
      <c r="AS23" s="784"/>
      <c r="AT23" s="784"/>
      <c r="AU23" s="790"/>
      <c r="AV23" s="790"/>
      <c r="AW23" s="790"/>
      <c r="AX23" s="790"/>
      <c r="AY23" s="791"/>
      <c r="AZ23" s="799" t="s">
        <v>111</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370</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347</v>
      </c>
      <c r="B26" s="731"/>
      <c r="C26" s="731"/>
      <c r="D26" s="731"/>
      <c r="E26" s="731"/>
      <c r="F26" s="731"/>
      <c r="G26" s="731"/>
      <c r="H26" s="731"/>
      <c r="I26" s="731"/>
      <c r="J26" s="731"/>
      <c r="K26" s="731"/>
      <c r="L26" s="731"/>
      <c r="M26" s="731"/>
      <c r="N26" s="731"/>
      <c r="O26" s="731"/>
      <c r="P26" s="732"/>
      <c r="Q26" s="707" t="s">
        <v>372</v>
      </c>
      <c r="R26" s="708"/>
      <c r="S26" s="708"/>
      <c r="T26" s="708"/>
      <c r="U26" s="709"/>
      <c r="V26" s="707" t="s">
        <v>373</v>
      </c>
      <c r="W26" s="708"/>
      <c r="X26" s="708"/>
      <c r="Y26" s="708"/>
      <c r="Z26" s="709"/>
      <c r="AA26" s="707" t="s">
        <v>374</v>
      </c>
      <c r="AB26" s="708"/>
      <c r="AC26" s="708"/>
      <c r="AD26" s="708"/>
      <c r="AE26" s="708"/>
      <c r="AF26" s="802" t="s">
        <v>375</v>
      </c>
      <c r="AG26" s="803"/>
      <c r="AH26" s="803"/>
      <c r="AI26" s="803"/>
      <c r="AJ26" s="804"/>
      <c r="AK26" s="708" t="s">
        <v>376</v>
      </c>
      <c r="AL26" s="708"/>
      <c r="AM26" s="708"/>
      <c r="AN26" s="708"/>
      <c r="AO26" s="709"/>
      <c r="AP26" s="707" t="s">
        <v>377</v>
      </c>
      <c r="AQ26" s="708"/>
      <c r="AR26" s="708"/>
      <c r="AS26" s="708"/>
      <c r="AT26" s="709"/>
      <c r="AU26" s="707" t="s">
        <v>378</v>
      </c>
      <c r="AV26" s="708"/>
      <c r="AW26" s="708"/>
      <c r="AX26" s="708"/>
      <c r="AY26" s="709"/>
      <c r="AZ26" s="707" t="s">
        <v>379</v>
      </c>
      <c r="BA26" s="708"/>
      <c r="BB26" s="708"/>
      <c r="BC26" s="708"/>
      <c r="BD26" s="709"/>
      <c r="BE26" s="707" t="s">
        <v>354</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380</v>
      </c>
      <c r="C28" s="722"/>
      <c r="D28" s="722"/>
      <c r="E28" s="722"/>
      <c r="F28" s="722"/>
      <c r="G28" s="722"/>
      <c r="H28" s="722"/>
      <c r="I28" s="722"/>
      <c r="J28" s="722"/>
      <c r="K28" s="722"/>
      <c r="L28" s="722"/>
      <c r="M28" s="722"/>
      <c r="N28" s="722"/>
      <c r="O28" s="722"/>
      <c r="P28" s="723"/>
      <c r="Q28" s="812">
        <v>8264</v>
      </c>
      <c r="R28" s="813"/>
      <c r="S28" s="813"/>
      <c r="T28" s="813"/>
      <c r="U28" s="813"/>
      <c r="V28" s="813">
        <v>8264</v>
      </c>
      <c r="W28" s="813"/>
      <c r="X28" s="813"/>
      <c r="Y28" s="813"/>
      <c r="Z28" s="813"/>
      <c r="AA28" s="813" t="s">
        <v>540</v>
      </c>
      <c r="AB28" s="813"/>
      <c r="AC28" s="813"/>
      <c r="AD28" s="813"/>
      <c r="AE28" s="814"/>
      <c r="AF28" s="815" t="s">
        <v>111</v>
      </c>
      <c r="AG28" s="813"/>
      <c r="AH28" s="813"/>
      <c r="AI28" s="813"/>
      <c r="AJ28" s="816"/>
      <c r="AK28" s="817">
        <v>968</v>
      </c>
      <c r="AL28" s="808"/>
      <c r="AM28" s="808"/>
      <c r="AN28" s="808"/>
      <c r="AO28" s="808"/>
      <c r="AP28" s="808" t="s">
        <v>541</v>
      </c>
      <c r="AQ28" s="808"/>
      <c r="AR28" s="808"/>
      <c r="AS28" s="808"/>
      <c r="AT28" s="808"/>
      <c r="AU28" s="808" t="s">
        <v>541</v>
      </c>
      <c r="AV28" s="808"/>
      <c r="AW28" s="808"/>
      <c r="AX28" s="808"/>
      <c r="AY28" s="808"/>
      <c r="AZ28" s="809" t="s">
        <v>540</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381</v>
      </c>
      <c r="C29" s="746"/>
      <c r="D29" s="746"/>
      <c r="E29" s="746"/>
      <c r="F29" s="746"/>
      <c r="G29" s="746"/>
      <c r="H29" s="746"/>
      <c r="I29" s="746"/>
      <c r="J29" s="746"/>
      <c r="K29" s="746"/>
      <c r="L29" s="746"/>
      <c r="M29" s="746"/>
      <c r="N29" s="746"/>
      <c r="O29" s="746"/>
      <c r="P29" s="747"/>
      <c r="Q29" s="748">
        <v>6063</v>
      </c>
      <c r="R29" s="749"/>
      <c r="S29" s="749"/>
      <c r="T29" s="749"/>
      <c r="U29" s="749"/>
      <c r="V29" s="749">
        <v>6030</v>
      </c>
      <c r="W29" s="749"/>
      <c r="X29" s="749"/>
      <c r="Y29" s="749"/>
      <c r="Z29" s="749"/>
      <c r="AA29" s="749">
        <v>33</v>
      </c>
      <c r="AB29" s="749"/>
      <c r="AC29" s="749"/>
      <c r="AD29" s="749"/>
      <c r="AE29" s="750"/>
      <c r="AF29" s="753">
        <v>33</v>
      </c>
      <c r="AG29" s="751"/>
      <c r="AH29" s="751"/>
      <c r="AI29" s="751"/>
      <c r="AJ29" s="752"/>
      <c r="AK29" s="820">
        <v>908</v>
      </c>
      <c r="AL29" s="821"/>
      <c r="AM29" s="821"/>
      <c r="AN29" s="821"/>
      <c r="AO29" s="821"/>
      <c r="AP29" s="821" t="s">
        <v>540</v>
      </c>
      <c r="AQ29" s="821"/>
      <c r="AR29" s="821"/>
      <c r="AS29" s="821"/>
      <c r="AT29" s="821"/>
      <c r="AU29" s="821" t="s">
        <v>541</v>
      </c>
      <c r="AV29" s="821"/>
      <c r="AW29" s="821"/>
      <c r="AX29" s="821"/>
      <c r="AY29" s="821"/>
      <c r="AZ29" s="822" t="s">
        <v>540</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382</v>
      </c>
      <c r="C30" s="746"/>
      <c r="D30" s="746"/>
      <c r="E30" s="746"/>
      <c r="F30" s="746"/>
      <c r="G30" s="746"/>
      <c r="H30" s="746"/>
      <c r="I30" s="746"/>
      <c r="J30" s="746"/>
      <c r="K30" s="746"/>
      <c r="L30" s="746"/>
      <c r="M30" s="746"/>
      <c r="N30" s="746"/>
      <c r="O30" s="746"/>
      <c r="P30" s="747"/>
      <c r="Q30" s="748">
        <v>460</v>
      </c>
      <c r="R30" s="749"/>
      <c r="S30" s="749"/>
      <c r="T30" s="749"/>
      <c r="U30" s="749"/>
      <c r="V30" s="749">
        <v>460</v>
      </c>
      <c r="W30" s="749"/>
      <c r="X30" s="749"/>
      <c r="Y30" s="749"/>
      <c r="Z30" s="749"/>
      <c r="AA30" s="749" t="s">
        <v>540</v>
      </c>
      <c r="AB30" s="749"/>
      <c r="AC30" s="749"/>
      <c r="AD30" s="749"/>
      <c r="AE30" s="750"/>
      <c r="AF30" s="753" t="s">
        <v>111</v>
      </c>
      <c r="AG30" s="751"/>
      <c r="AH30" s="751"/>
      <c r="AI30" s="751"/>
      <c r="AJ30" s="752"/>
      <c r="AK30" s="820">
        <v>219</v>
      </c>
      <c r="AL30" s="821"/>
      <c r="AM30" s="821"/>
      <c r="AN30" s="821"/>
      <c r="AO30" s="821"/>
      <c r="AP30" s="821" t="s">
        <v>542</v>
      </c>
      <c r="AQ30" s="821"/>
      <c r="AR30" s="821"/>
      <c r="AS30" s="821"/>
      <c r="AT30" s="821"/>
      <c r="AU30" s="821" t="s">
        <v>540</v>
      </c>
      <c r="AV30" s="821"/>
      <c r="AW30" s="821"/>
      <c r="AX30" s="821"/>
      <c r="AY30" s="821"/>
      <c r="AZ30" s="822" t="s">
        <v>540</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383</v>
      </c>
      <c r="C31" s="746"/>
      <c r="D31" s="746"/>
      <c r="E31" s="746"/>
      <c r="F31" s="746"/>
      <c r="G31" s="746"/>
      <c r="H31" s="746"/>
      <c r="I31" s="746"/>
      <c r="J31" s="746"/>
      <c r="K31" s="746"/>
      <c r="L31" s="746"/>
      <c r="M31" s="746"/>
      <c r="N31" s="746"/>
      <c r="O31" s="746"/>
      <c r="P31" s="747"/>
      <c r="Q31" s="748">
        <v>1904</v>
      </c>
      <c r="R31" s="749"/>
      <c r="S31" s="749"/>
      <c r="T31" s="749"/>
      <c r="U31" s="749"/>
      <c r="V31" s="749">
        <v>1606</v>
      </c>
      <c r="W31" s="749"/>
      <c r="X31" s="749"/>
      <c r="Y31" s="749"/>
      <c r="Z31" s="749"/>
      <c r="AA31" s="749">
        <v>298</v>
      </c>
      <c r="AB31" s="749"/>
      <c r="AC31" s="749"/>
      <c r="AD31" s="749"/>
      <c r="AE31" s="750"/>
      <c r="AF31" s="753">
        <v>966</v>
      </c>
      <c r="AG31" s="751"/>
      <c r="AH31" s="751"/>
      <c r="AI31" s="751"/>
      <c r="AJ31" s="752"/>
      <c r="AK31" s="820">
        <v>14</v>
      </c>
      <c r="AL31" s="821"/>
      <c r="AM31" s="821"/>
      <c r="AN31" s="821"/>
      <c r="AO31" s="821"/>
      <c r="AP31" s="821">
        <v>4497</v>
      </c>
      <c r="AQ31" s="821"/>
      <c r="AR31" s="821"/>
      <c r="AS31" s="821"/>
      <c r="AT31" s="821"/>
      <c r="AU31" s="821" t="s">
        <v>541</v>
      </c>
      <c r="AV31" s="821"/>
      <c r="AW31" s="821"/>
      <c r="AX31" s="821"/>
      <c r="AY31" s="821"/>
      <c r="AZ31" s="822" t="s">
        <v>541</v>
      </c>
      <c r="BA31" s="822"/>
      <c r="BB31" s="822"/>
      <c r="BC31" s="822"/>
      <c r="BD31" s="822"/>
      <c r="BE31" s="818" t="s">
        <v>384</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385</v>
      </c>
      <c r="C32" s="746"/>
      <c r="D32" s="746"/>
      <c r="E32" s="746"/>
      <c r="F32" s="746"/>
      <c r="G32" s="746"/>
      <c r="H32" s="746"/>
      <c r="I32" s="746"/>
      <c r="J32" s="746"/>
      <c r="K32" s="746"/>
      <c r="L32" s="746"/>
      <c r="M32" s="746"/>
      <c r="N32" s="746"/>
      <c r="O32" s="746"/>
      <c r="P32" s="747"/>
      <c r="Q32" s="748">
        <v>500</v>
      </c>
      <c r="R32" s="749"/>
      <c r="S32" s="749"/>
      <c r="T32" s="749"/>
      <c r="U32" s="749"/>
      <c r="V32" s="749">
        <v>500</v>
      </c>
      <c r="W32" s="749"/>
      <c r="X32" s="749"/>
      <c r="Y32" s="749"/>
      <c r="Z32" s="749"/>
      <c r="AA32" s="749" t="s">
        <v>541</v>
      </c>
      <c r="AB32" s="749"/>
      <c r="AC32" s="749"/>
      <c r="AD32" s="749"/>
      <c r="AE32" s="750"/>
      <c r="AF32" s="753">
        <v>0</v>
      </c>
      <c r="AG32" s="751"/>
      <c r="AH32" s="751"/>
      <c r="AI32" s="751"/>
      <c r="AJ32" s="752"/>
      <c r="AK32" s="820">
        <v>25</v>
      </c>
      <c r="AL32" s="821"/>
      <c r="AM32" s="821"/>
      <c r="AN32" s="821"/>
      <c r="AO32" s="821"/>
      <c r="AP32" s="821">
        <v>4497</v>
      </c>
      <c r="AQ32" s="821"/>
      <c r="AR32" s="821"/>
      <c r="AS32" s="821"/>
      <c r="AT32" s="821"/>
      <c r="AU32" s="821">
        <v>262</v>
      </c>
      <c r="AV32" s="821"/>
      <c r="AW32" s="821"/>
      <c r="AX32" s="821"/>
      <c r="AY32" s="821"/>
      <c r="AZ32" s="822" t="s">
        <v>540</v>
      </c>
      <c r="BA32" s="822"/>
      <c r="BB32" s="822"/>
      <c r="BC32" s="822"/>
      <c r="BD32" s="822"/>
      <c r="BE32" s="818" t="s">
        <v>386</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387</v>
      </c>
      <c r="C33" s="746"/>
      <c r="D33" s="746"/>
      <c r="E33" s="746"/>
      <c r="F33" s="746"/>
      <c r="G33" s="746"/>
      <c r="H33" s="746"/>
      <c r="I33" s="746"/>
      <c r="J33" s="746"/>
      <c r="K33" s="746"/>
      <c r="L33" s="746"/>
      <c r="M33" s="746"/>
      <c r="N33" s="746"/>
      <c r="O33" s="746"/>
      <c r="P33" s="747"/>
      <c r="Q33" s="748">
        <v>191</v>
      </c>
      <c r="R33" s="749"/>
      <c r="S33" s="749"/>
      <c r="T33" s="749"/>
      <c r="U33" s="749"/>
      <c r="V33" s="749">
        <v>191</v>
      </c>
      <c r="W33" s="749"/>
      <c r="X33" s="749"/>
      <c r="Y33" s="749"/>
      <c r="Z33" s="749"/>
      <c r="AA33" s="749" t="s">
        <v>540</v>
      </c>
      <c r="AB33" s="749"/>
      <c r="AC33" s="749"/>
      <c r="AD33" s="749"/>
      <c r="AE33" s="750"/>
      <c r="AF33" s="753" t="s">
        <v>111</v>
      </c>
      <c r="AG33" s="751"/>
      <c r="AH33" s="751"/>
      <c r="AI33" s="751"/>
      <c r="AJ33" s="752"/>
      <c r="AK33" s="820">
        <v>72</v>
      </c>
      <c r="AL33" s="821"/>
      <c r="AM33" s="821"/>
      <c r="AN33" s="821"/>
      <c r="AO33" s="821"/>
      <c r="AP33" s="821">
        <v>286</v>
      </c>
      <c r="AQ33" s="821"/>
      <c r="AR33" s="821"/>
      <c r="AS33" s="821"/>
      <c r="AT33" s="821"/>
      <c r="AU33" s="821">
        <v>246</v>
      </c>
      <c r="AV33" s="821"/>
      <c r="AW33" s="821"/>
      <c r="AX33" s="821"/>
      <c r="AY33" s="821"/>
      <c r="AZ33" s="822" t="s">
        <v>540</v>
      </c>
      <c r="BA33" s="822"/>
      <c r="BB33" s="822"/>
      <c r="BC33" s="822"/>
      <c r="BD33" s="822"/>
      <c r="BE33" s="818" t="s">
        <v>386</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t="s">
        <v>388</v>
      </c>
      <c r="C34" s="746"/>
      <c r="D34" s="746"/>
      <c r="E34" s="746"/>
      <c r="F34" s="746"/>
      <c r="G34" s="746"/>
      <c r="H34" s="746"/>
      <c r="I34" s="746"/>
      <c r="J34" s="746"/>
      <c r="K34" s="746"/>
      <c r="L34" s="746"/>
      <c r="M34" s="746"/>
      <c r="N34" s="746"/>
      <c r="O34" s="746"/>
      <c r="P34" s="747"/>
      <c r="Q34" s="748">
        <v>627</v>
      </c>
      <c r="R34" s="749"/>
      <c r="S34" s="749"/>
      <c r="T34" s="749"/>
      <c r="U34" s="749"/>
      <c r="V34" s="749">
        <v>627</v>
      </c>
      <c r="W34" s="749"/>
      <c r="X34" s="749"/>
      <c r="Y34" s="749"/>
      <c r="Z34" s="749"/>
      <c r="AA34" s="749" t="s">
        <v>540</v>
      </c>
      <c r="AB34" s="749"/>
      <c r="AC34" s="749"/>
      <c r="AD34" s="749"/>
      <c r="AE34" s="750"/>
      <c r="AF34" s="753">
        <v>0</v>
      </c>
      <c r="AG34" s="751"/>
      <c r="AH34" s="751"/>
      <c r="AI34" s="751"/>
      <c r="AJ34" s="752"/>
      <c r="AK34" s="820">
        <v>210</v>
      </c>
      <c r="AL34" s="821"/>
      <c r="AM34" s="821"/>
      <c r="AN34" s="821"/>
      <c r="AO34" s="821"/>
      <c r="AP34" s="821">
        <v>3155</v>
      </c>
      <c r="AQ34" s="821"/>
      <c r="AR34" s="821"/>
      <c r="AS34" s="821"/>
      <c r="AT34" s="821"/>
      <c r="AU34" s="821">
        <v>2050</v>
      </c>
      <c r="AV34" s="821"/>
      <c r="AW34" s="821"/>
      <c r="AX34" s="821"/>
      <c r="AY34" s="821"/>
      <c r="AZ34" s="822" t="s">
        <v>540</v>
      </c>
      <c r="BA34" s="822"/>
      <c r="BB34" s="822"/>
      <c r="BC34" s="822"/>
      <c r="BD34" s="822"/>
      <c r="BE34" s="818" t="s">
        <v>386</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t="s">
        <v>389</v>
      </c>
      <c r="C35" s="746"/>
      <c r="D35" s="746"/>
      <c r="E35" s="746"/>
      <c r="F35" s="746"/>
      <c r="G35" s="746"/>
      <c r="H35" s="746"/>
      <c r="I35" s="746"/>
      <c r="J35" s="746"/>
      <c r="K35" s="746"/>
      <c r="L35" s="746"/>
      <c r="M35" s="746"/>
      <c r="N35" s="746"/>
      <c r="O35" s="746"/>
      <c r="P35" s="747"/>
      <c r="Q35" s="748">
        <v>143</v>
      </c>
      <c r="R35" s="749"/>
      <c r="S35" s="749"/>
      <c r="T35" s="749"/>
      <c r="U35" s="749"/>
      <c r="V35" s="749">
        <v>143</v>
      </c>
      <c r="W35" s="749"/>
      <c r="X35" s="749"/>
      <c r="Y35" s="749"/>
      <c r="Z35" s="749"/>
      <c r="AA35" s="749" t="s">
        <v>540</v>
      </c>
      <c r="AB35" s="749"/>
      <c r="AC35" s="749"/>
      <c r="AD35" s="749"/>
      <c r="AE35" s="750"/>
      <c r="AF35" s="753">
        <v>130</v>
      </c>
      <c r="AG35" s="751"/>
      <c r="AH35" s="751"/>
      <c r="AI35" s="751"/>
      <c r="AJ35" s="752"/>
      <c r="AK35" s="820" t="s">
        <v>540</v>
      </c>
      <c r="AL35" s="821"/>
      <c r="AM35" s="821"/>
      <c r="AN35" s="821"/>
      <c r="AO35" s="821"/>
      <c r="AP35" s="821" t="s">
        <v>540</v>
      </c>
      <c r="AQ35" s="821"/>
      <c r="AR35" s="821"/>
      <c r="AS35" s="821"/>
      <c r="AT35" s="821"/>
      <c r="AU35" s="821" t="s">
        <v>540</v>
      </c>
      <c r="AV35" s="821"/>
      <c r="AW35" s="821"/>
      <c r="AX35" s="821"/>
      <c r="AY35" s="821"/>
      <c r="AZ35" s="822" t="s">
        <v>540</v>
      </c>
      <c r="BA35" s="822"/>
      <c r="BB35" s="822"/>
      <c r="BC35" s="822"/>
      <c r="BD35" s="822"/>
      <c r="BE35" s="818" t="s">
        <v>386</v>
      </c>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3"/>
      <c r="AG36" s="751"/>
      <c r="AH36" s="751"/>
      <c r="AI36" s="751"/>
      <c r="AJ36" s="752"/>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3"/>
      <c r="AG37" s="751"/>
      <c r="AH37" s="751"/>
      <c r="AI37" s="751"/>
      <c r="AJ37" s="752"/>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3"/>
      <c r="AG38" s="751"/>
      <c r="AH38" s="751"/>
      <c r="AI38" s="751"/>
      <c r="AJ38" s="752"/>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3"/>
      <c r="AG39" s="751"/>
      <c r="AH39" s="751"/>
      <c r="AI39" s="751"/>
      <c r="AJ39" s="752"/>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3"/>
      <c r="AG40" s="751"/>
      <c r="AH40" s="751"/>
      <c r="AI40" s="751"/>
      <c r="AJ40" s="752"/>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3"/>
      <c r="AG41" s="751"/>
      <c r="AH41" s="751"/>
      <c r="AI41" s="751"/>
      <c r="AJ41" s="752"/>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3"/>
      <c r="AG42" s="751"/>
      <c r="AH42" s="751"/>
      <c r="AI42" s="751"/>
      <c r="AJ42" s="752"/>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3"/>
      <c r="AG43" s="751"/>
      <c r="AH43" s="751"/>
      <c r="AI43" s="751"/>
      <c r="AJ43" s="752"/>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3"/>
      <c r="AG44" s="751"/>
      <c r="AH44" s="751"/>
      <c r="AI44" s="751"/>
      <c r="AJ44" s="752"/>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3"/>
      <c r="AG45" s="751"/>
      <c r="AH45" s="751"/>
      <c r="AI45" s="751"/>
      <c r="AJ45" s="752"/>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3"/>
      <c r="AG46" s="751"/>
      <c r="AH46" s="751"/>
      <c r="AI46" s="751"/>
      <c r="AJ46" s="752"/>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3"/>
      <c r="AG47" s="751"/>
      <c r="AH47" s="751"/>
      <c r="AI47" s="751"/>
      <c r="AJ47" s="752"/>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3"/>
      <c r="AG48" s="751"/>
      <c r="AH48" s="751"/>
      <c r="AI48" s="751"/>
      <c r="AJ48" s="752"/>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3"/>
      <c r="AG49" s="751"/>
      <c r="AH49" s="751"/>
      <c r="AI49" s="751"/>
      <c r="AJ49" s="752"/>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3"/>
      <c r="AG50" s="751"/>
      <c r="AH50" s="751"/>
      <c r="AI50" s="751"/>
      <c r="AJ50" s="752"/>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3"/>
      <c r="AG51" s="751"/>
      <c r="AH51" s="751"/>
      <c r="AI51" s="751"/>
      <c r="AJ51" s="752"/>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3"/>
      <c r="AG52" s="751"/>
      <c r="AH52" s="751"/>
      <c r="AI52" s="751"/>
      <c r="AJ52" s="752"/>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3"/>
      <c r="AG53" s="751"/>
      <c r="AH53" s="751"/>
      <c r="AI53" s="751"/>
      <c r="AJ53" s="752"/>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3"/>
      <c r="AG54" s="751"/>
      <c r="AH54" s="751"/>
      <c r="AI54" s="751"/>
      <c r="AJ54" s="752"/>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3"/>
      <c r="AG55" s="751"/>
      <c r="AH55" s="751"/>
      <c r="AI55" s="751"/>
      <c r="AJ55" s="752"/>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3"/>
      <c r="AG56" s="751"/>
      <c r="AH56" s="751"/>
      <c r="AI56" s="751"/>
      <c r="AJ56" s="752"/>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3"/>
      <c r="AG57" s="751"/>
      <c r="AH57" s="751"/>
      <c r="AI57" s="751"/>
      <c r="AJ57" s="752"/>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3"/>
      <c r="AG58" s="751"/>
      <c r="AH58" s="751"/>
      <c r="AI58" s="751"/>
      <c r="AJ58" s="752"/>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3"/>
      <c r="AG59" s="751"/>
      <c r="AH59" s="751"/>
      <c r="AI59" s="751"/>
      <c r="AJ59" s="752"/>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3"/>
      <c r="AG60" s="751"/>
      <c r="AH60" s="751"/>
      <c r="AI60" s="751"/>
      <c r="AJ60" s="752"/>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3"/>
      <c r="AG61" s="751"/>
      <c r="AH61" s="751"/>
      <c r="AI61" s="751"/>
      <c r="AJ61" s="752"/>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3"/>
      <c r="AG62" s="751"/>
      <c r="AH62" s="751"/>
      <c r="AI62" s="751"/>
      <c r="AJ62" s="752"/>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390</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368</v>
      </c>
      <c r="B63" s="780" t="s">
        <v>391</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1128</v>
      </c>
      <c r="AG63" s="832"/>
      <c r="AH63" s="832"/>
      <c r="AI63" s="832"/>
      <c r="AJ63" s="833"/>
      <c r="AK63" s="834"/>
      <c r="AL63" s="829"/>
      <c r="AM63" s="829"/>
      <c r="AN63" s="829"/>
      <c r="AO63" s="829"/>
      <c r="AP63" s="832">
        <f>SUM(AP28:AT62)</f>
        <v>12435</v>
      </c>
      <c r="AQ63" s="832"/>
      <c r="AR63" s="832"/>
      <c r="AS63" s="832"/>
      <c r="AT63" s="832"/>
      <c r="AU63" s="832">
        <f>SUM(AU28:AY62)</f>
        <v>2558</v>
      </c>
      <c r="AV63" s="832"/>
      <c r="AW63" s="832"/>
      <c r="AX63" s="832"/>
      <c r="AY63" s="832"/>
      <c r="AZ63" s="836"/>
      <c r="BA63" s="836"/>
      <c r="BB63" s="836"/>
      <c r="BC63" s="836"/>
      <c r="BD63" s="836"/>
      <c r="BE63" s="837"/>
      <c r="BF63" s="837"/>
      <c r="BG63" s="837"/>
      <c r="BH63" s="837"/>
      <c r="BI63" s="838"/>
      <c r="BJ63" s="839" t="s">
        <v>111</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393</v>
      </c>
      <c r="B66" s="731"/>
      <c r="C66" s="731"/>
      <c r="D66" s="731"/>
      <c r="E66" s="731"/>
      <c r="F66" s="731"/>
      <c r="G66" s="731"/>
      <c r="H66" s="731"/>
      <c r="I66" s="731"/>
      <c r="J66" s="731"/>
      <c r="K66" s="731"/>
      <c r="L66" s="731"/>
      <c r="M66" s="731"/>
      <c r="N66" s="731"/>
      <c r="O66" s="731"/>
      <c r="P66" s="732"/>
      <c r="Q66" s="707" t="s">
        <v>372</v>
      </c>
      <c r="R66" s="708"/>
      <c r="S66" s="708"/>
      <c r="T66" s="708"/>
      <c r="U66" s="709"/>
      <c r="V66" s="707" t="s">
        <v>373</v>
      </c>
      <c r="W66" s="708"/>
      <c r="X66" s="708"/>
      <c r="Y66" s="708"/>
      <c r="Z66" s="709"/>
      <c r="AA66" s="707" t="s">
        <v>374</v>
      </c>
      <c r="AB66" s="708"/>
      <c r="AC66" s="708"/>
      <c r="AD66" s="708"/>
      <c r="AE66" s="709"/>
      <c r="AF66" s="842" t="s">
        <v>375</v>
      </c>
      <c r="AG66" s="803"/>
      <c r="AH66" s="803"/>
      <c r="AI66" s="803"/>
      <c r="AJ66" s="843"/>
      <c r="AK66" s="707" t="s">
        <v>376</v>
      </c>
      <c r="AL66" s="731"/>
      <c r="AM66" s="731"/>
      <c r="AN66" s="731"/>
      <c r="AO66" s="732"/>
      <c r="AP66" s="707" t="s">
        <v>377</v>
      </c>
      <c r="AQ66" s="708"/>
      <c r="AR66" s="708"/>
      <c r="AS66" s="708"/>
      <c r="AT66" s="709"/>
      <c r="AU66" s="707" t="s">
        <v>394</v>
      </c>
      <c r="AV66" s="708"/>
      <c r="AW66" s="708"/>
      <c r="AX66" s="708"/>
      <c r="AY66" s="709"/>
      <c r="AZ66" s="707" t="s">
        <v>354</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535</v>
      </c>
      <c r="C68" s="860"/>
      <c r="D68" s="860"/>
      <c r="E68" s="860"/>
      <c r="F68" s="860"/>
      <c r="G68" s="860"/>
      <c r="H68" s="860"/>
      <c r="I68" s="860"/>
      <c r="J68" s="860"/>
      <c r="K68" s="860"/>
      <c r="L68" s="860"/>
      <c r="M68" s="860"/>
      <c r="N68" s="860"/>
      <c r="O68" s="860"/>
      <c r="P68" s="861"/>
      <c r="Q68" s="862">
        <v>240</v>
      </c>
      <c r="R68" s="856"/>
      <c r="S68" s="856"/>
      <c r="T68" s="856"/>
      <c r="U68" s="856"/>
      <c r="V68" s="856">
        <v>227</v>
      </c>
      <c r="W68" s="856"/>
      <c r="X68" s="856"/>
      <c r="Y68" s="856"/>
      <c r="Z68" s="856"/>
      <c r="AA68" s="856">
        <v>13</v>
      </c>
      <c r="AB68" s="856"/>
      <c r="AC68" s="856"/>
      <c r="AD68" s="856"/>
      <c r="AE68" s="856"/>
      <c r="AF68" s="856">
        <v>13</v>
      </c>
      <c r="AG68" s="856"/>
      <c r="AH68" s="856"/>
      <c r="AI68" s="856"/>
      <c r="AJ68" s="856"/>
      <c r="AK68" s="856">
        <v>40</v>
      </c>
      <c r="AL68" s="856"/>
      <c r="AM68" s="856"/>
      <c r="AN68" s="856"/>
      <c r="AO68" s="856"/>
      <c r="AP68" s="856" t="s">
        <v>543</v>
      </c>
      <c r="AQ68" s="856"/>
      <c r="AR68" s="856"/>
      <c r="AS68" s="856"/>
      <c r="AT68" s="856"/>
      <c r="AU68" s="856" t="s">
        <v>544</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536</v>
      </c>
      <c r="C69" s="864"/>
      <c r="D69" s="864"/>
      <c r="E69" s="864"/>
      <c r="F69" s="864"/>
      <c r="G69" s="864"/>
      <c r="H69" s="864"/>
      <c r="I69" s="864"/>
      <c r="J69" s="864"/>
      <c r="K69" s="864"/>
      <c r="L69" s="864"/>
      <c r="M69" s="864"/>
      <c r="N69" s="864"/>
      <c r="O69" s="864"/>
      <c r="P69" s="865"/>
      <c r="Q69" s="866">
        <v>9111</v>
      </c>
      <c r="R69" s="821"/>
      <c r="S69" s="821"/>
      <c r="T69" s="821"/>
      <c r="U69" s="821"/>
      <c r="V69" s="821">
        <v>8473</v>
      </c>
      <c r="W69" s="821"/>
      <c r="X69" s="821"/>
      <c r="Y69" s="821"/>
      <c r="Z69" s="821"/>
      <c r="AA69" s="821">
        <v>638</v>
      </c>
      <c r="AB69" s="821"/>
      <c r="AC69" s="821"/>
      <c r="AD69" s="821"/>
      <c r="AE69" s="821"/>
      <c r="AF69" s="821">
        <v>638</v>
      </c>
      <c r="AG69" s="821"/>
      <c r="AH69" s="821"/>
      <c r="AI69" s="821"/>
      <c r="AJ69" s="821"/>
      <c r="AK69" s="821">
        <v>3</v>
      </c>
      <c r="AL69" s="821"/>
      <c r="AM69" s="821"/>
      <c r="AN69" s="821"/>
      <c r="AO69" s="821"/>
      <c r="AP69" s="821" t="s">
        <v>540</v>
      </c>
      <c r="AQ69" s="821"/>
      <c r="AR69" s="821"/>
      <c r="AS69" s="821"/>
      <c r="AT69" s="821"/>
      <c r="AU69" s="821" t="s">
        <v>540</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537</v>
      </c>
      <c r="C70" s="864"/>
      <c r="D70" s="864"/>
      <c r="E70" s="864"/>
      <c r="F70" s="864"/>
      <c r="G70" s="864"/>
      <c r="H70" s="864"/>
      <c r="I70" s="864"/>
      <c r="J70" s="864"/>
      <c r="K70" s="864"/>
      <c r="L70" s="864"/>
      <c r="M70" s="864"/>
      <c r="N70" s="864"/>
      <c r="O70" s="864"/>
      <c r="P70" s="865"/>
      <c r="Q70" s="866">
        <v>135</v>
      </c>
      <c r="R70" s="821"/>
      <c r="S70" s="821"/>
      <c r="T70" s="821"/>
      <c r="U70" s="821"/>
      <c r="V70" s="821">
        <v>113</v>
      </c>
      <c r="W70" s="821"/>
      <c r="X70" s="821"/>
      <c r="Y70" s="821"/>
      <c r="Z70" s="821"/>
      <c r="AA70" s="821">
        <v>22</v>
      </c>
      <c r="AB70" s="821"/>
      <c r="AC70" s="821"/>
      <c r="AD70" s="821"/>
      <c r="AE70" s="821"/>
      <c r="AF70" s="821">
        <v>22</v>
      </c>
      <c r="AG70" s="821"/>
      <c r="AH70" s="821"/>
      <c r="AI70" s="821"/>
      <c r="AJ70" s="821"/>
      <c r="AK70" s="821" t="s">
        <v>540</v>
      </c>
      <c r="AL70" s="821"/>
      <c r="AM70" s="821"/>
      <c r="AN70" s="821"/>
      <c r="AO70" s="821"/>
      <c r="AP70" s="821" t="s">
        <v>540</v>
      </c>
      <c r="AQ70" s="821"/>
      <c r="AR70" s="821"/>
      <c r="AS70" s="821"/>
      <c r="AT70" s="821"/>
      <c r="AU70" s="821" t="s">
        <v>540</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538</v>
      </c>
      <c r="C71" s="864"/>
      <c r="D71" s="864"/>
      <c r="E71" s="864"/>
      <c r="F71" s="864"/>
      <c r="G71" s="864"/>
      <c r="H71" s="864"/>
      <c r="I71" s="864"/>
      <c r="J71" s="864"/>
      <c r="K71" s="864"/>
      <c r="L71" s="864"/>
      <c r="M71" s="864"/>
      <c r="N71" s="864"/>
      <c r="O71" s="864"/>
      <c r="P71" s="865"/>
      <c r="Q71" s="866">
        <v>142761</v>
      </c>
      <c r="R71" s="821"/>
      <c r="S71" s="821"/>
      <c r="T71" s="821"/>
      <c r="U71" s="821"/>
      <c r="V71" s="821">
        <v>137131</v>
      </c>
      <c r="W71" s="821"/>
      <c r="X71" s="821"/>
      <c r="Y71" s="821"/>
      <c r="Z71" s="821"/>
      <c r="AA71" s="821">
        <v>5631</v>
      </c>
      <c r="AB71" s="821"/>
      <c r="AC71" s="821"/>
      <c r="AD71" s="821"/>
      <c r="AE71" s="821"/>
      <c r="AF71" s="821">
        <v>5631</v>
      </c>
      <c r="AG71" s="821"/>
      <c r="AH71" s="821"/>
      <c r="AI71" s="821"/>
      <c r="AJ71" s="821"/>
      <c r="AK71" s="821">
        <v>1078</v>
      </c>
      <c r="AL71" s="821"/>
      <c r="AM71" s="821"/>
      <c r="AN71" s="821"/>
      <c r="AO71" s="821"/>
      <c r="AP71" s="821" t="s">
        <v>540</v>
      </c>
      <c r="AQ71" s="821"/>
      <c r="AR71" s="821"/>
      <c r="AS71" s="821"/>
      <c r="AT71" s="821"/>
      <c r="AU71" s="821" t="s">
        <v>540</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c r="C72" s="864"/>
      <c r="D72" s="864"/>
      <c r="E72" s="864"/>
      <c r="F72" s="864"/>
      <c r="G72" s="864"/>
      <c r="H72" s="864"/>
      <c r="I72" s="864"/>
      <c r="J72" s="864"/>
      <c r="K72" s="864"/>
      <c r="L72" s="864"/>
      <c r="M72" s="864"/>
      <c r="N72" s="864"/>
      <c r="O72" s="864"/>
      <c r="P72" s="865"/>
      <c r="Q72" s="866"/>
      <c r="R72" s="821"/>
      <c r="S72" s="821"/>
      <c r="T72" s="821"/>
      <c r="U72" s="821"/>
      <c r="V72" s="821"/>
      <c r="W72" s="821"/>
      <c r="X72" s="821"/>
      <c r="Y72" s="821"/>
      <c r="Z72" s="821"/>
      <c r="AA72" s="821"/>
      <c r="AB72" s="821"/>
      <c r="AC72" s="821"/>
      <c r="AD72" s="821"/>
      <c r="AE72" s="821"/>
      <c r="AF72" s="821"/>
      <c r="AG72" s="821"/>
      <c r="AH72" s="821"/>
      <c r="AI72" s="821"/>
      <c r="AJ72" s="821"/>
      <c r="AK72" s="821"/>
      <c r="AL72" s="821"/>
      <c r="AM72" s="821"/>
      <c r="AN72" s="821"/>
      <c r="AO72" s="821"/>
      <c r="AP72" s="821"/>
      <c r="AQ72" s="821"/>
      <c r="AR72" s="821"/>
      <c r="AS72" s="821"/>
      <c r="AT72" s="821"/>
      <c r="AU72" s="821"/>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c r="C73" s="864"/>
      <c r="D73" s="864"/>
      <c r="E73" s="864"/>
      <c r="F73" s="864"/>
      <c r="G73" s="864"/>
      <c r="H73" s="864"/>
      <c r="I73" s="864"/>
      <c r="J73" s="864"/>
      <c r="K73" s="864"/>
      <c r="L73" s="864"/>
      <c r="M73" s="864"/>
      <c r="N73" s="864"/>
      <c r="O73" s="864"/>
      <c r="P73" s="865"/>
      <c r="Q73" s="866"/>
      <c r="R73" s="821"/>
      <c r="S73" s="821"/>
      <c r="T73" s="821"/>
      <c r="U73" s="821"/>
      <c r="V73" s="821"/>
      <c r="W73" s="821"/>
      <c r="X73" s="821"/>
      <c r="Y73" s="821"/>
      <c r="Z73" s="821"/>
      <c r="AA73" s="821"/>
      <c r="AB73" s="821"/>
      <c r="AC73" s="821"/>
      <c r="AD73" s="821"/>
      <c r="AE73" s="821"/>
      <c r="AF73" s="821"/>
      <c r="AG73" s="821"/>
      <c r="AH73" s="821"/>
      <c r="AI73" s="821"/>
      <c r="AJ73" s="821"/>
      <c r="AK73" s="821"/>
      <c r="AL73" s="821"/>
      <c r="AM73" s="821"/>
      <c r="AN73" s="821"/>
      <c r="AO73" s="821"/>
      <c r="AP73" s="821"/>
      <c r="AQ73" s="821"/>
      <c r="AR73" s="821"/>
      <c r="AS73" s="821"/>
      <c r="AT73" s="821"/>
      <c r="AU73" s="821"/>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c r="C74" s="864"/>
      <c r="D74" s="864"/>
      <c r="E74" s="864"/>
      <c r="F74" s="864"/>
      <c r="G74" s="864"/>
      <c r="H74" s="864"/>
      <c r="I74" s="864"/>
      <c r="J74" s="864"/>
      <c r="K74" s="864"/>
      <c r="L74" s="864"/>
      <c r="M74" s="864"/>
      <c r="N74" s="864"/>
      <c r="O74" s="864"/>
      <c r="P74" s="865"/>
      <c r="Q74" s="866"/>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368</v>
      </c>
      <c r="B88" s="780" t="s">
        <v>395</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f>SUM(AF68:AJ87)</f>
        <v>6304</v>
      </c>
      <c r="AG88" s="832"/>
      <c r="AH88" s="832"/>
      <c r="AI88" s="832"/>
      <c r="AJ88" s="832"/>
      <c r="AK88" s="829"/>
      <c r="AL88" s="829"/>
      <c r="AM88" s="829"/>
      <c r="AN88" s="829"/>
      <c r="AO88" s="829"/>
      <c r="AP88" s="832"/>
      <c r="AQ88" s="832"/>
      <c r="AR88" s="832"/>
      <c r="AS88" s="832"/>
      <c r="AT88" s="832"/>
      <c r="AU88" s="832"/>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780" t="s">
        <v>396</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f>SUM(CR7:CV88)</f>
        <v>16</v>
      </c>
      <c r="CS102" s="840"/>
      <c r="CT102" s="840"/>
      <c r="CU102" s="840"/>
      <c r="CV102" s="883"/>
      <c r="CW102" s="882"/>
      <c r="CX102" s="840"/>
      <c r="CY102" s="840"/>
      <c r="CZ102" s="840"/>
      <c r="DA102" s="883"/>
      <c r="DB102" s="882"/>
      <c r="DC102" s="840"/>
      <c r="DD102" s="840"/>
      <c r="DE102" s="840"/>
      <c r="DF102" s="883"/>
      <c r="DG102" s="882"/>
      <c r="DH102" s="840"/>
      <c r="DI102" s="840"/>
      <c r="DJ102" s="840"/>
      <c r="DK102" s="883"/>
      <c r="DL102" s="882"/>
      <c r="DM102" s="840"/>
      <c r="DN102" s="840"/>
      <c r="DO102" s="840"/>
      <c r="DP102" s="883"/>
      <c r="DQ102" s="882"/>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403</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404</v>
      </c>
      <c r="AB109" s="885"/>
      <c r="AC109" s="885"/>
      <c r="AD109" s="885"/>
      <c r="AE109" s="886"/>
      <c r="AF109" s="884" t="s">
        <v>286</v>
      </c>
      <c r="AG109" s="885"/>
      <c r="AH109" s="885"/>
      <c r="AI109" s="885"/>
      <c r="AJ109" s="886"/>
      <c r="AK109" s="884" t="s">
        <v>285</v>
      </c>
      <c r="AL109" s="885"/>
      <c r="AM109" s="885"/>
      <c r="AN109" s="885"/>
      <c r="AO109" s="886"/>
      <c r="AP109" s="884" t="s">
        <v>405</v>
      </c>
      <c r="AQ109" s="885"/>
      <c r="AR109" s="885"/>
      <c r="AS109" s="885"/>
      <c r="AT109" s="887"/>
      <c r="AU109" s="904" t="s">
        <v>403</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404</v>
      </c>
      <c r="BR109" s="885"/>
      <c r="BS109" s="885"/>
      <c r="BT109" s="885"/>
      <c r="BU109" s="886"/>
      <c r="BV109" s="884" t="s">
        <v>286</v>
      </c>
      <c r="BW109" s="885"/>
      <c r="BX109" s="885"/>
      <c r="BY109" s="885"/>
      <c r="BZ109" s="886"/>
      <c r="CA109" s="884" t="s">
        <v>285</v>
      </c>
      <c r="CB109" s="885"/>
      <c r="CC109" s="885"/>
      <c r="CD109" s="885"/>
      <c r="CE109" s="886"/>
      <c r="CF109" s="905" t="s">
        <v>405</v>
      </c>
      <c r="CG109" s="905"/>
      <c r="CH109" s="905"/>
      <c r="CI109" s="905"/>
      <c r="CJ109" s="905"/>
      <c r="CK109" s="884" t="s">
        <v>406</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404</v>
      </c>
      <c r="DH109" s="885"/>
      <c r="DI109" s="885"/>
      <c r="DJ109" s="885"/>
      <c r="DK109" s="886"/>
      <c r="DL109" s="884" t="s">
        <v>286</v>
      </c>
      <c r="DM109" s="885"/>
      <c r="DN109" s="885"/>
      <c r="DO109" s="885"/>
      <c r="DP109" s="886"/>
      <c r="DQ109" s="884" t="s">
        <v>285</v>
      </c>
      <c r="DR109" s="885"/>
      <c r="DS109" s="885"/>
      <c r="DT109" s="885"/>
      <c r="DU109" s="886"/>
      <c r="DV109" s="884" t="s">
        <v>405</v>
      </c>
      <c r="DW109" s="885"/>
      <c r="DX109" s="885"/>
      <c r="DY109" s="885"/>
      <c r="DZ109" s="887"/>
    </row>
    <row r="110" spans="1:131" s="199" customFormat="1" ht="26.25" customHeight="1" x14ac:dyDescent="0.15">
      <c r="A110" s="888" t="s">
        <v>407</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3646168</v>
      </c>
      <c r="AB110" s="892"/>
      <c r="AC110" s="892"/>
      <c r="AD110" s="892"/>
      <c r="AE110" s="893"/>
      <c r="AF110" s="894">
        <v>3581546</v>
      </c>
      <c r="AG110" s="892"/>
      <c r="AH110" s="892"/>
      <c r="AI110" s="892"/>
      <c r="AJ110" s="893"/>
      <c r="AK110" s="894">
        <v>3633469</v>
      </c>
      <c r="AL110" s="892"/>
      <c r="AM110" s="892"/>
      <c r="AN110" s="892"/>
      <c r="AO110" s="893"/>
      <c r="AP110" s="895">
        <v>21.2</v>
      </c>
      <c r="AQ110" s="896"/>
      <c r="AR110" s="896"/>
      <c r="AS110" s="896"/>
      <c r="AT110" s="897"/>
      <c r="AU110" s="898" t="s">
        <v>61</v>
      </c>
      <c r="AV110" s="899"/>
      <c r="AW110" s="899"/>
      <c r="AX110" s="899"/>
      <c r="AY110" s="899"/>
      <c r="AZ110" s="940" t="s">
        <v>408</v>
      </c>
      <c r="BA110" s="889"/>
      <c r="BB110" s="889"/>
      <c r="BC110" s="889"/>
      <c r="BD110" s="889"/>
      <c r="BE110" s="889"/>
      <c r="BF110" s="889"/>
      <c r="BG110" s="889"/>
      <c r="BH110" s="889"/>
      <c r="BI110" s="889"/>
      <c r="BJ110" s="889"/>
      <c r="BK110" s="889"/>
      <c r="BL110" s="889"/>
      <c r="BM110" s="889"/>
      <c r="BN110" s="889"/>
      <c r="BO110" s="889"/>
      <c r="BP110" s="890"/>
      <c r="BQ110" s="926">
        <v>34559025</v>
      </c>
      <c r="BR110" s="927"/>
      <c r="BS110" s="927"/>
      <c r="BT110" s="927"/>
      <c r="BU110" s="927"/>
      <c r="BV110" s="927">
        <v>36204800</v>
      </c>
      <c r="BW110" s="927"/>
      <c r="BX110" s="927"/>
      <c r="BY110" s="927"/>
      <c r="BZ110" s="927"/>
      <c r="CA110" s="927">
        <v>36710847</v>
      </c>
      <c r="CB110" s="927"/>
      <c r="CC110" s="927"/>
      <c r="CD110" s="927"/>
      <c r="CE110" s="927"/>
      <c r="CF110" s="941">
        <v>213.9</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9" customFormat="1" ht="26.25" customHeight="1" x14ac:dyDescent="0.15">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900"/>
      <c r="AV111" s="901"/>
      <c r="AW111" s="901"/>
      <c r="AX111" s="901"/>
      <c r="AY111" s="901"/>
      <c r="AZ111" s="949" t="s">
        <v>412</v>
      </c>
      <c r="BA111" s="950"/>
      <c r="BB111" s="950"/>
      <c r="BC111" s="950"/>
      <c r="BD111" s="950"/>
      <c r="BE111" s="950"/>
      <c r="BF111" s="950"/>
      <c r="BG111" s="950"/>
      <c r="BH111" s="950"/>
      <c r="BI111" s="950"/>
      <c r="BJ111" s="950"/>
      <c r="BK111" s="950"/>
      <c r="BL111" s="950"/>
      <c r="BM111" s="950"/>
      <c r="BN111" s="950"/>
      <c r="BO111" s="950"/>
      <c r="BP111" s="951"/>
      <c r="BQ111" s="919">
        <v>9759</v>
      </c>
      <c r="BR111" s="920"/>
      <c r="BS111" s="920"/>
      <c r="BT111" s="920"/>
      <c r="BU111" s="920"/>
      <c r="BV111" s="920">
        <v>5417</v>
      </c>
      <c r="BW111" s="920"/>
      <c r="BX111" s="920"/>
      <c r="BY111" s="920"/>
      <c r="BZ111" s="920"/>
      <c r="CA111" s="920">
        <v>1443</v>
      </c>
      <c r="CB111" s="920"/>
      <c r="CC111" s="920"/>
      <c r="CD111" s="920"/>
      <c r="CE111" s="920"/>
      <c r="CF111" s="914">
        <v>0</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9" customFormat="1" ht="26.25" customHeight="1" x14ac:dyDescent="0.15">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900"/>
      <c r="AV112" s="901"/>
      <c r="AW112" s="901"/>
      <c r="AX112" s="901"/>
      <c r="AY112" s="901"/>
      <c r="AZ112" s="949" t="s">
        <v>416</v>
      </c>
      <c r="BA112" s="950"/>
      <c r="BB112" s="950"/>
      <c r="BC112" s="950"/>
      <c r="BD112" s="950"/>
      <c r="BE112" s="950"/>
      <c r="BF112" s="950"/>
      <c r="BG112" s="950"/>
      <c r="BH112" s="950"/>
      <c r="BI112" s="950"/>
      <c r="BJ112" s="950"/>
      <c r="BK112" s="950"/>
      <c r="BL112" s="950"/>
      <c r="BM112" s="950"/>
      <c r="BN112" s="950"/>
      <c r="BO112" s="950"/>
      <c r="BP112" s="951"/>
      <c r="BQ112" s="919">
        <v>2098393</v>
      </c>
      <c r="BR112" s="920"/>
      <c r="BS112" s="920"/>
      <c r="BT112" s="920"/>
      <c r="BU112" s="920"/>
      <c r="BV112" s="920">
        <v>2320583</v>
      </c>
      <c r="BW112" s="920"/>
      <c r="BX112" s="920"/>
      <c r="BY112" s="920"/>
      <c r="BZ112" s="920"/>
      <c r="CA112" s="920">
        <v>2566771</v>
      </c>
      <c r="CB112" s="920"/>
      <c r="CC112" s="920"/>
      <c r="CD112" s="920"/>
      <c r="CE112" s="920"/>
      <c r="CF112" s="914">
        <v>15</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9" customFormat="1" ht="26.25" customHeight="1" x14ac:dyDescent="0.15">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155153</v>
      </c>
      <c r="AB113" s="934"/>
      <c r="AC113" s="934"/>
      <c r="AD113" s="934"/>
      <c r="AE113" s="935"/>
      <c r="AF113" s="936">
        <v>211737</v>
      </c>
      <c r="AG113" s="934"/>
      <c r="AH113" s="934"/>
      <c r="AI113" s="934"/>
      <c r="AJ113" s="935"/>
      <c r="AK113" s="936">
        <v>182878</v>
      </c>
      <c r="AL113" s="934"/>
      <c r="AM113" s="934"/>
      <c r="AN113" s="934"/>
      <c r="AO113" s="935"/>
      <c r="AP113" s="937">
        <v>1.1000000000000001</v>
      </c>
      <c r="AQ113" s="938"/>
      <c r="AR113" s="938"/>
      <c r="AS113" s="938"/>
      <c r="AT113" s="939"/>
      <c r="AU113" s="900"/>
      <c r="AV113" s="901"/>
      <c r="AW113" s="901"/>
      <c r="AX113" s="901"/>
      <c r="AY113" s="901"/>
      <c r="AZ113" s="949" t="s">
        <v>419</v>
      </c>
      <c r="BA113" s="950"/>
      <c r="BB113" s="950"/>
      <c r="BC113" s="950"/>
      <c r="BD113" s="950"/>
      <c r="BE113" s="950"/>
      <c r="BF113" s="950"/>
      <c r="BG113" s="950"/>
      <c r="BH113" s="950"/>
      <c r="BI113" s="950"/>
      <c r="BJ113" s="950"/>
      <c r="BK113" s="950"/>
      <c r="BL113" s="950"/>
      <c r="BM113" s="950"/>
      <c r="BN113" s="950"/>
      <c r="BO113" s="950"/>
      <c r="BP113" s="951"/>
      <c r="BQ113" s="919" t="s">
        <v>111</v>
      </c>
      <c r="BR113" s="920"/>
      <c r="BS113" s="920"/>
      <c r="BT113" s="920"/>
      <c r="BU113" s="920"/>
      <c r="BV113" s="920" t="s">
        <v>111</v>
      </c>
      <c r="BW113" s="920"/>
      <c r="BX113" s="920"/>
      <c r="BY113" s="920"/>
      <c r="BZ113" s="920"/>
      <c r="CA113" s="920" t="s">
        <v>111</v>
      </c>
      <c r="CB113" s="920"/>
      <c r="CC113" s="920"/>
      <c r="CD113" s="920"/>
      <c r="CE113" s="920"/>
      <c r="CF113" s="914" t="s">
        <v>111</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9" customFormat="1" ht="26.25" customHeight="1" x14ac:dyDescent="0.15">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111</v>
      </c>
      <c r="AB114" s="959"/>
      <c r="AC114" s="959"/>
      <c r="AD114" s="959"/>
      <c r="AE114" s="960"/>
      <c r="AF114" s="961" t="s">
        <v>111</v>
      </c>
      <c r="AG114" s="959"/>
      <c r="AH114" s="959"/>
      <c r="AI114" s="959"/>
      <c r="AJ114" s="960"/>
      <c r="AK114" s="961" t="s">
        <v>111</v>
      </c>
      <c r="AL114" s="959"/>
      <c r="AM114" s="959"/>
      <c r="AN114" s="959"/>
      <c r="AO114" s="960"/>
      <c r="AP114" s="962" t="s">
        <v>111</v>
      </c>
      <c r="AQ114" s="963"/>
      <c r="AR114" s="963"/>
      <c r="AS114" s="963"/>
      <c r="AT114" s="964"/>
      <c r="AU114" s="900"/>
      <c r="AV114" s="901"/>
      <c r="AW114" s="901"/>
      <c r="AX114" s="901"/>
      <c r="AY114" s="901"/>
      <c r="AZ114" s="949" t="s">
        <v>422</v>
      </c>
      <c r="BA114" s="950"/>
      <c r="BB114" s="950"/>
      <c r="BC114" s="950"/>
      <c r="BD114" s="950"/>
      <c r="BE114" s="950"/>
      <c r="BF114" s="950"/>
      <c r="BG114" s="950"/>
      <c r="BH114" s="950"/>
      <c r="BI114" s="950"/>
      <c r="BJ114" s="950"/>
      <c r="BK114" s="950"/>
      <c r="BL114" s="950"/>
      <c r="BM114" s="950"/>
      <c r="BN114" s="950"/>
      <c r="BO114" s="950"/>
      <c r="BP114" s="951"/>
      <c r="BQ114" s="919">
        <v>3219240</v>
      </c>
      <c r="BR114" s="920"/>
      <c r="BS114" s="920"/>
      <c r="BT114" s="920"/>
      <c r="BU114" s="920"/>
      <c r="BV114" s="920">
        <v>3335254</v>
      </c>
      <c r="BW114" s="920"/>
      <c r="BX114" s="920"/>
      <c r="BY114" s="920"/>
      <c r="BZ114" s="920"/>
      <c r="CA114" s="920">
        <v>2877182</v>
      </c>
      <c r="CB114" s="920"/>
      <c r="CC114" s="920"/>
      <c r="CD114" s="920"/>
      <c r="CE114" s="920"/>
      <c r="CF114" s="914">
        <v>16.8</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9" customFormat="1" ht="26.25" customHeight="1" x14ac:dyDescent="0.15">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6665</v>
      </c>
      <c r="AB115" s="934"/>
      <c r="AC115" s="934"/>
      <c r="AD115" s="934"/>
      <c r="AE115" s="935"/>
      <c r="AF115" s="936">
        <v>4937</v>
      </c>
      <c r="AG115" s="934"/>
      <c r="AH115" s="934"/>
      <c r="AI115" s="934"/>
      <c r="AJ115" s="935"/>
      <c r="AK115" s="936">
        <v>3602</v>
      </c>
      <c r="AL115" s="934"/>
      <c r="AM115" s="934"/>
      <c r="AN115" s="934"/>
      <c r="AO115" s="935"/>
      <c r="AP115" s="937">
        <v>0</v>
      </c>
      <c r="AQ115" s="938"/>
      <c r="AR115" s="938"/>
      <c r="AS115" s="938"/>
      <c r="AT115" s="939"/>
      <c r="AU115" s="900"/>
      <c r="AV115" s="901"/>
      <c r="AW115" s="901"/>
      <c r="AX115" s="901"/>
      <c r="AY115" s="901"/>
      <c r="AZ115" s="949" t="s">
        <v>425</v>
      </c>
      <c r="BA115" s="950"/>
      <c r="BB115" s="950"/>
      <c r="BC115" s="950"/>
      <c r="BD115" s="950"/>
      <c r="BE115" s="950"/>
      <c r="BF115" s="950"/>
      <c r="BG115" s="950"/>
      <c r="BH115" s="950"/>
      <c r="BI115" s="950"/>
      <c r="BJ115" s="950"/>
      <c r="BK115" s="950"/>
      <c r="BL115" s="950"/>
      <c r="BM115" s="950"/>
      <c r="BN115" s="950"/>
      <c r="BO115" s="950"/>
      <c r="BP115" s="951"/>
      <c r="BQ115" s="919">
        <v>27855</v>
      </c>
      <c r="BR115" s="920"/>
      <c r="BS115" s="920"/>
      <c r="BT115" s="920"/>
      <c r="BU115" s="920"/>
      <c r="BV115" s="920">
        <v>23213</v>
      </c>
      <c r="BW115" s="920"/>
      <c r="BX115" s="920"/>
      <c r="BY115" s="920"/>
      <c r="BZ115" s="920"/>
      <c r="CA115" s="920">
        <v>18570</v>
      </c>
      <c r="CB115" s="920"/>
      <c r="CC115" s="920"/>
      <c r="CD115" s="920"/>
      <c r="CE115" s="920"/>
      <c r="CF115" s="914">
        <v>0.1</v>
      </c>
      <c r="CG115" s="915"/>
      <c r="CH115" s="915"/>
      <c r="CI115" s="915"/>
      <c r="CJ115" s="915"/>
      <c r="CK115" s="945"/>
      <c r="CL115" s="946"/>
      <c r="CM115" s="949" t="s">
        <v>426</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9" customFormat="1" ht="26.25" customHeight="1" x14ac:dyDescent="0.15">
      <c r="A116" s="956"/>
      <c r="B116" s="957"/>
      <c r="C116" s="965" t="s">
        <v>427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900"/>
      <c r="AV116" s="901"/>
      <c r="AW116" s="901"/>
      <c r="AX116" s="901"/>
      <c r="AY116" s="901"/>
      <c r="AZ116" s="967" t="s">
        <v>428</v>
      </c>
      <c r="BA116" s="968"/>
      <c r="BB116" s="968"/>
      <c r="BC116" s="968"/>
      <c r="BD116" s="968"/>
      <c r="BE116" s="968"/>
      <c r="BF116" s="968"/>
      <c r="BG116" s="968"/>
      <c r="BH116" s="968"/>
      <c r="BI116" s="968"/>
      <c r="BJ116" s="968"/>
      <c r="BK116" s="968"/>
      <c r="BL116" s="968"/>
      <c r="BM116" s="968"/>
      <c r="BN116" s="968"/>
      <c r="BO116" s="968"/>
      <c r="BP116" s="969"/>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9" customFormat="1" ht="26.25" customHeight="1" x14ac:dyDescent="0.15">
      <c r="A117" s="904" t="s">
        <v>169</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430</v>
      </c>
      <c r="Z117" s="886"/>
      <c r="AA117" s="976">
        <v>3807986</v>
      </c>
      <c r="AB117" s="977"/>
      <c r="AC117" s="977"/>
      <c r="AD117" s="977"/>
      <c r="AE117" s="978"/>
      <c r="AF117" s="979">
        <v>3798220</v>
      </c>
      <c r="AG117" s="977"/>
      <c r="AH117" s="977"/>
      <c r="AI117" s="977"/>
      <c r="AJ117" s="978"/>
      <c r="AK117" s="979">
        <v>3819949</v>
      </c>
      <c r="AL117" s="977"/>
      <c r="AM117" s="977"/>
      <c r="AN117" s="977"/>
      <c r="AO117" s="978"/>
      <c r="AP117" s="980"/>
      <c r="AQ117" s="981"/>
      <c r="AR117" s="981"/>
      <c r="AS117" s="981"/>
      <c r="AT117" s="982"/>
      <c r="AU117" s="900"/>
      <c r="AV117" s="901"/>
      <c r="AW117" s="901"/>
      <c r="AX117" s="901"/>
      <c r="AY117" s="901"/>
      <c r="AZ117" s="967" t="s">
        <v>431</v>
      </c>
      <c r="BA117" s="968"/>
      <c r="BB117" s="968"/>
      <c r="BC117" s="968"/>
      <c r="BD117" s="968"/>
      <c r="BE117" s="968"/>
      <c r="BF117" s="968"/>
      <c r="BG117" s="968"/>
      <c r="BH117" s="968"/>
      <c r="BI117" s="968"/>
      <c r="BJ117" s="968"/>
      <c r="BK117" s="968"/>
      <c r="BL117" s="968"/>
      <c r="BM117" s="968"/>
      <c r="BN117" s="968"/>
      <c r="BO117" s="968"/>
      <c r="BP117" s="969"/>
      <c r="BQ117" s="919" t="s">
        <v>111</v>
      </c>
      <c r="BR117" s="920"/>
      <c r="BS117" s="920"/>
      <c r="BT117" s="920"/>
      <c r="BU117" s="920"/>
      <c r="BV117" s="920" t="s">
        <v>111</v>
      </c>
      <c r="BW117" s="920"/>
      <c r="BX117" s="920"/>
      <c r="BY117" s="920"/>
      <c r="BZ117" s="920"/>
      <c r="CA117" s="920" t="s">
        <v>111</v>
      </c>
      <c r="CB117" s="920"/>
      <c r="CC117" s="920"/>
      <c r="CD117" s="920"/>
      <c r="CE117" s="920"/>
      <c r="CF117" s="914" t="s">
        <v>111</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9" customFormat="1" ht="26.25" customHeight="1" x14ac:dyDescent="0.15">
      <c r="A118" s="904" t="s">
        <v>406</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404</v>
      </c>
      <c r="AB118" s="885"/>
      <c r="AC118" s="885"/>
      <c r="AD118" s="885"/>
      <c r="AE118" s="886"/>
      <c r="AF118" s="884" t="s">
        <v>286</v>
      </c>
      <c r="AG118" s="885"/>
      <c r="AH118" s="885"/>
      <c r="AI118" s="885"/>
      <c r="AJ118" s="886"/>
      <c r="AK118" s="884" t="s">
        <v>285</v>
      </c>
      <c r="AL118" s="885"/>
      <c r="AM118" s="885"/>
      <c r="AN118" s="885"/>
      <c r="AO118" s="886"/>
      <c r="AP118" s="971" t="s">
        <v>405</v>
      </c>
      <c r="AQ118" s="972"/>
      <c r="AR118" s="972"/>
      <c r="AS118" s="972"/>
      <c r="AT118" s="973"/>
      <c r="AU118" s="900"/>
      <c r="AV118" s="901"/>
      <c r="AW118" s="901"/>
      <c r="AX118" s="901"/>
      <c r="AY118" s="901"/>
      <c r="AZ118" s="974" t="s">
        <v>433</v>
      </c>
      <c r="BA118" s="965"/>
      <c r="BB118" s="965"/>
      <c r="BC118" s="965"/>
      <c r="BD118" s="965"/>
      <c r="BE118" s="965"/>
      <c r="BF118" s="965"/>
      <c r="BG118" s="965"/>
      <c r="BH118" s="965"/>
      <c r="BI118" s="965"/>
      <c r="BJ118" s="965"/>
      <c r="BK118" s="965"/>
      <c r="BL118" s="965"/>
      <c r="BM118" s="965"/>
      <c r="BN118" s="965"/>
      <c r="BO118" s="965"/>
      <c r="BP118" s="966"/>
      <c r="BQ118" s="997" t="s">
        <v>111</v>
      </c>
      <c r="BR118" s="998"/>
      <c r="BS118" s="998"/>
      <c r="BT118" s="998"/>
      <c r="BU118" s="998"/>
      <c r="BV118" s="998" t="s">
        <v>111</v>
      </c>
      <c r="BW118" s="998"/>
      <c r="BX118" s="998"/>
      <c r="BY118" s="998"/>
      <c r="BZ118" s="998"/>
      <c r="CA118" s="998" t="s">
        <v>111</v>
      </c>
      <c r="CB118" s="998"/>
      <c r="CC118" s="998"/>
      <c r="CD118" s="998"/>
      <c r="CE118" s="998"/>
      <c r="CF118" s="914" t="s">
        <v>111</v>
      </c>
      <c r="CG118" s="915"/>
      <c r="CH118" s="915"/>
      <c r="CI118" s="915"/>
      <c r="CJ118" s="915"/>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9" customFormat="1" ht="26.25" customHeight="1" x14ac:dyDescent="0.15">
      <c r="A119" s="1058"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111</v>
      </c>
      <c r="AB119" s="892"/>
      <c r="AC119" s="892"/>
      <c r="AD119" s="892"/>
      <c r="AE119" s="893"/>
      <c r="AF119" s="894" t="s">
        <v>111</v>
      </c>
      <c r="AG119" s="892"/>
      <c r="AH119" s="892"/>
      <c r="AI119" s="892"/>
      <c r="AJ119" s="893"/>
      <c r="AK119" s="894" t="s">
        <v>111</v>
      </c>
      <c r="AL119" s="892"/>
      <c r="AM119" s="892"/>
      <c r="AN119" s="892"/>
      <c r="AO119" s="893"/>
      <c r="AP119" s="895" t="s">
        <v>111</v>
      </c>
      <c r="AQ119" s="896"/>
      <c r="AR119" s="896"/>
      <c r="AS119" s="896"/>
      <c r="AT119" s="897"/>
      <c r="AU119" s="902"/>
      <c r="AV119" s="903"/>
      <c r="AW119" s="903"/>
      <c r="AX119" s="903"/>
      <c r="AY119" s="903"/>
      <c r="AZ119" s="230" t="s">
        <v>169</v>
      </c>
      <c r="BA119" s="230"/>
      <c r="BB119" s="230"/>
      <c r="BC119" s="230"/>
      <c r="BD119" s="230"/>
      <c r="BE119" s="230"/>
      <c r="BF119" s="230"/>
      <c r="BG119" s="230"/>
      <c r="BH119" s="230"/>
      <c r="BI119" s="230"/>
      <c r="BJ119" s="230"/>
      <c r="BK119" s="230"/>
      <c r="BL119" s="230"/>
      <c r="BM119" s="230"/>
      <c r="BN119" s="230"/>
      <c r="BO119" s="975" t="s">
        <v>435</v>
      </c>
      <c r="BP119" s="1006"/>
      <c r="BQ119" s="997">
        <v>39914272</v>
      </c>
      <c r="BR119" s="998"/>
      <c r="BS119" s="998"/>
      <c r="BT119" s="998"/>
      <c r="BU119" s="998"/>
      <c r="BV119" s="998">
        <v>41889267</v>
      </c>
      <c r="BW119" s="998"/>
      <c r="BX119" s="998"/>
      <c r="BY119" s="998"/>
      <c r="BZ119" s="998"/>
      <c r="CA119" s="998">
        <v>42174813</v>
      </c>
      <c r="CB119" s="998"/>
      <c r="CC119" s="998"/>
      <c r="CD119" s="998"/>
      <c r="CE119" s="998"/>
      <c r="CF119" s="999"/>
      <c r="CG119" s="1000"/>
      <c r="CH119" s="1000"/>
      <c r="CI119" s="1000"/>
      <c r="CJ119" s="1001"/>
      <c r="CK119" s="947"/>
      <c r="CL119" s="948"/>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9759</v>
      </c>
      <c r="DH119" s="984"/>
      <c r="DI119" s="984"/>
      <c r="DJ119" s="984"/>
      <c r="DK119" s="985"/>
      <c r="DL119" s="983">
        <v>5417</v>
      </c>
      <c r="DM119" s="984"/>
      <c r="DN119" s="984"/>
      <c r="DO119" s="984"/>
      <c r="DP119" s="985"/>
      <c r="DQ119" s="983">
        <v>1443</v>
      </c>
      <c r="DR119" s="984"/>
      <c r="DS119" s="984"/>
      <c r="DT119" s="984"/>
      <c r="DU119" s="985"/>
      <c r="DV119" s="986">
        <v>0</v>
      </c>
      <c r="DW119" s="987"/>
      <c r="DX119" s="987"/>
      <c r="DY119" s="987"/>
      <c r="DZ119" s="988"/>
    </row>
    <row r="120" spans="1:130" s="199" customFormat="1" ht="26.25" customHeight="1" x14ac:dyDescent="0.15">
      <c r="A120" s="1059"/>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9" t="s">
        <v>437</v>
      </c>
      <c r="AV120" s="990"/>
      <c r="AW120" s="990"/>
      <c r="AX120" s="990"/>
      <c r="AY120" s="991"/>
      <c r="AZ120" s="940" t="s">
        <v>438</v>
      </c>
      <c r="BA120" s="889"/>
      <c r="BB120" s="889"/>
      <c r="BC120" s="889"/>
      <c r="BD120" s="889"/>
      <c r="BE120" s="889"/>
      <c r="BF120" s="889"/>
      <c r="BG120" s="889"/>
      <c r="BH120" s="889"/>
      <c r="BI120" s="889"/>
      <c r="BJ120" s="889"/>
      <c r="BK120" s="889"/>
      <c r="BL120" s="889"/>
      <c r="BM120" s="889"/>
      <c r="BN120" s="889"/>
      <c r="BO120" s="889"/>
      <c r="BP120" s="890"/>
      <c r="BQ120" s="926">
        <v>9002782</v>
      </c>
      <c r="BR120" s="927"/>
      <c r="BS120" s="927"/>
      <c r="BT120" s="927"/>
      <c r="BU120" s="927"/>
      <c r="BV120" s="927">
        <v>10806540</v>
      </c>
      <c r="BW120" s="927"/>
      <c r="BX120" s="927"/>
      <c r="BY120" s="927"/>
      <c r="BZ120" s="927"/>
      <c r="CA120" s="927">
        <v>12171155</v>
      </c>
      <c r="CB120" s="927"/>
      <c r="CC120" s="927"/>
      <c r="CD120" s="927"/>
      <c r="CE120" s="927"/>
      <c r="CF120" s="941">
        <v>70.900000000000006</v>
      </c>
      <c r="CG120" s="942"/>
      <c r="CH120" s="942"/>
      <c r="CI120" s="942"/>
      <c r="CJ120" s="942"/>
      <c r="CK120" s="1007" t="s">
        <v>439</v>
      </c>
      <c r="CL120" s="1008"/>
      <c r="CM120" s="1008"/>
      <c r="CN120" s="1008"/>
      <c r="CO120" s="1009"/>
      <c r="CP120" s="1015" t="s">
        <v>388</v>
      </c>
      <c r="CQ120" s="1016"/>
      <c r="CR120" s="1016"/>
      <c r="CS120" s="1016"/>
      <c r="CT120" s="1016"/>
      <c r="CU120" s="1016"/>
      <c r="CV120" s="1016"/>
      <c r="CW120" s="1016"/>
      <c r="CX120" s="1016"/>
      <c r="CY120" s="1016"/>
      <c r="CZ120" s="1016"/>
      <c r="DA120" s="1016"/>
      <c r="DB120" s="1016"/>
      <c r="DC120" s="1016"/>
      <c r="DD120" s="1016"/>
      <c r="DE120" s="1016"/>
      <c r="DF120" s="1017"/>
      <c r="DG120" s="926">
        <v>1770591</v>
      </c>
      <c r="DH120" s="927"/>
      <c r="DI120" s="927"/>
      <c r="DJ120" s="927"/>
      <c r="DK120" s="927"/>
      <c r="DL120" s="927">
        <v>1938815</v>
      </c>
      <c r="DM120" s="927"/>
      <c r="DN120" s="927"/>
      <c r="DO120" s="927"/>
      <c r="DP120" s="927"/>
      <c r="DQ120" s="927">
        <v>2050395</v>
      </c>
      <c r="DR120" s="927"/>
      <c r="DS120" s="927"/>
      <c r="DT120" s="927"/>
      <c r="DU120" s="927"/>
      <c r="DV120" s="928">
        <v>11.9</v>
      </c>
      <c r="DW120" s="928"/>
      <c r="DX120" s="928"/>
      <c r="DY120" s="928"/>
      <c r="DZ120" s="929"/>
    </row>
    <row r="121" spans="1:130" s="199" customFormat="1" ht="26.25" customHeight="1" x14ac:dyDescent="0.15">
      <c r="A121" s="1059"/>
      <c r="B121" s="946"/>
      <c r="C121" s="967" t="s">
        <v>440</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92"/>
      <c r="AV121" s="993"/>
      <c r="AW121" s="993"/>
      <c r="AX121" s="993"/>
      <c r="AY121" s="994"/>
      <c r="AZ121" s="949" t="s">
        <v>441</v>
      </c>
      <c r="BA121" s="950"/>
      <c r="BB121" s="950"/>
      <c r="BC121" s="950"/>
      <c r="BD121" s="950"/>
      <c r="BE121" s="950"/>
      <c r="BF121" s="950"/>
      <c r="BG121" s="950"/>
      <c r="BH121" s="950"/>
      <c r="BI121" s="950"/>
      <c r="BJ121" s="950"/>
      <c r="BK121" s="950"/>
      <c r="BL121" s="950"/>
      <c r="BM121" s="950"/>
      <c r="BN121" s="950"/>
      <c r="BO121" s="950"/>
      <c r="BP121" s="951"/>
      <c r="BQ121" s="919">
        <v>1767285</v>
      </c>
      <c r="BR121" s="920"/>
      <c r="BS121" s="920"/>
      <c r="BT121" s="920"/>
      <c r="BU121" s="920"/>
      <c r="BV121" s="920">
        <v>1635088</v>
      </c>
      <c r="BW121" s="920"/>
      <c r="BX121" s="920"/>
      <c r="BY121" s="920"/>
      <c r="BZ121" s="920"/>
      <c r="CA121" s="920">
        <v>1327831</v>
      </c>
      <c r="CB121" s="920"/>
      <c r="CC121" s="920"/>
      <c r="CD121" s="920"/>
      <c r="CE121" s="920"/>
      <c r="CF121" s="914">
        <v>7.7</v>
      </c>
      <c r="CG121" s="915"/>
      <c r="CH121" s="915"/>
      <c r="CI121" s="915"/>
      <c r="CJ121" s="915"/>
      <c r="CK121" s="1010"/>
      <c r="CL121" s="1011"/>
      <c r="CM121" s="1011"/>
      <c r="CN121" s="1011"/>
      <c r="CO121" s="1012"/>
      <c r="CP121" s="1020" t="s">
        <v>385</v>
      </c>
      <c r="CQ121" s="1021"/>
      <c r="CR121" s="1021"/>
      <c r="CS121" s="1021"/>
      <c r="CT121" s="1021"/>
      <c r="CU121" s="1021"/>
      <c r="CV121" s="1021"/>
      <c r="CW121" s="1021"/>
      <c r="CX121" s="1021"/>
      <c r="CY121" s="1021"/>
      <c r="CZ121" s="1021"/>
      <c r="DA121" s="1021"/>
      <c r="DB121" s="1021"/>
      <c r="DC121" s="1021"/>
      <c r="DD121" s="1021"/>
      <c r="DE121" s="1021"/>
      <c r="DF121" s="1022"/>
      <c r="DG121" s="919">
        <v>82899</v>
      </c>
      <c r="DH121" s="920"/>
      <c r="DI121" s="920"/>
      <c r="DJ121" s="920"/>
      <c r="DK121" s="920"/>
      <c r="DL121" s="920">
        <v>141086</v>
      </c>
      <c r="DM121" s="920"/>
      <c r="DN121" s="920"/>
      <c r="DO121" s="920"/>
      <c r="DP121" s="920"/>
      <c r="DQ121" s="920">
        <v>261723</v>
      </c>
      <c r="DR121" s="920"/>
      <c r="DS121" s="920"/>
      <c r="DT121" s="920"/>
      <c r="DU121" s="920"/>
      <c r="DV121" s="921">
        <v>1.5</v>
      </c>
      <c r="DW121" s="921"/>
      <c r="DX121" s="921"/>
      <c r="DY121" s="921"/>
      <c r="DZ121" s="922"/>
    </row>
    <row r="122" spans="1:130" s="199" customFormat="1" ht="26.25" customHeight="1" x14ac:dyDescent="0.15">
      <c r="A122" s="1059"/>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92"/>
      <c r="AV122" s="993"/>
      <c r="AW122" s="993"/>
      <c r="AX122" s="993"/>
      <c r="AY122" s="994"/>
      <c r="AZ122" s="974" t="s">
        <v>442</v>
      </c>
      <c r="BA122" s="965"/>
      <c r="BB122" s="965"/>
      <c r="BC122" s="965"/>
      <c r="BD122" s="965"/>
      <c r="BE122" s="965"/>
      <c r="BF122" s="965"/>
      <c r="BG122" s="965"/>
      <c r="BH122" s="965"/>
      <c r="BI122" s="965"/>
      <c r="BJ122" s="965"/>
      <c r="BK122" s="965"/>
      <c r="BL122" s="965"/>
      <c r="BM122" s="965"/>
      <c r="BN122" s="965"/>
      <c r="BO122" s="965"/>
      <c r="BP122" s="966"/>
      <c r="BQ122" s="997">
        <v>23974650</v>
      </c>
      <c r="BR122" s="998"/>
      <c r="BS122" s="998"/>
      <c r="BT122" s="998"/>
      <c r="BU122" s="998"/>
      <c r="BV122" s="998">
        <v>26392443</v>
      </c>
      <c r="BW122" s="998"/>
      <c r="BX122" s="998"/>
      <c r="BY122" s="998"/>
      <c r="BZ122" s="998"/>
      <c r="CA122" s="998">
        <v>26837797</v>
      </c>
      <c r="CB122" s="998"/>
      <c r="CC122" s="998"/>
      <c r="CD122" s="998"/>
      <c r="CE122" s="998"/>
      <c r="CF122" s="1018">
        <v>156.4</v>
      </c>
      <c r="CG122" s="1019"/>
      <c r="CH122" s="1019"/>
      <c r="CI122" s="1019"/>
      <c r="CJ122" s="1019"/>
      <c r="CK122" s="1010"/>
      <c r="CL122" s="1011"/>
      <c r="CM122" s="1011"/>
      <c r="CN122" s="1011"/>
      <c r="CO122" s="1012"/>
      <c r="CP122" s="1020" t="s">
        <v>387</v>
      </c>
      <c r="CQ122" s="1021"/>
      <c r="CR122" s="1021"/>
      <c r="CS122" s="1021"/>
      <c r="CT122" s="1021"/>
      <c r="CU122" s="1021"/>
      <c r="CV122" s="1021"/>
      <c r="CW122" s="1021"/>
      <c r="CX122" s="1021"/>
      <c r="CY122" s="1021"/>
      <c r="CZ122" s="1021"/>
      <c r="DA122" s="1021"/>
      <c r="DB122" s="1021"/>
      <c r="DC122" s="1021"/>
      <c r="DD122" s="1021"/>
      <c r="DE122" s="1021"/>
      <c r="DF122" s="1022"/>
      <c r="DG122" s="919">
        <v>244903</v>
      </c>
      <c r="DH122" s="920"/>
      <c r="DI122" s="920"/>
      <c r="DJ122" s="920"/>
      <c r="DK122" s="920"/>
      <c r="DL122" s="920">
        <v>240682</v>
      </c>
      <c r="DM122" s="920"/>
      <c r="DN122" s="920"/>
      <c r="DO122" s="920"/>
      <c r="DP122" s="920"/>
      <c r="DQ122" s="920">
        <v>245659</v>
      </c>
      <c r="DR122" s="920"/>
      <c r="DS122" s="920"/>
      <c r="DT122" s="920"/>
      <c r="DU122" s="920"/>
      <c r="DV122" s="921">
        <v>1.4</v>
      </c>
      <c r="DW122" s="921"/>
      <c r="DX122" s="921"/>
      <c r="DY122" s="921"/>
      <c r="DZ122" s="922"/>
    </row>
    <row r="123" spans="1:130" s="199" customFormat="1" ht="26.25" customHeight="1" x14ac:dyDescent="0.15">
      <c r="A123" s="1059"/>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995"/>
      <c r="AV123" s="996"/>
      <c r="AW123" s="996"/>
      <c r="AX123" s="996"/>
      <c r="AY123" s="996"/>
      <c r="AZ123" s="230" t="s">
        <v>169</v>
      </c>
      <c r="BA123" s="230"/>
      <c r="BB123" s="230"/>
      <c r="BC123" s="230"/>
      <c r="BD123" s="230"/>
      <c r="BE123" s="230"/>
      <c r="BF123" s="230"/>
      <c r="BG123" s="230"/>
      <c r="BH123" s="230"/>
      <c r="BI123" s="230"/>
      <c r="BJ123" s="230"/>
      <c r="BK123" s="230"/>
      <c r="BL123" s="230"/>
      <c r="BM123" s="230"/>
      <c r="BN123" s="230"/>
      <c r="BO123" s="975" t="s">
        <v>443</v>
      </c>
      <c r="BP123" s="1006"/>
      <c r="BQ123" s="1065">
        <v>34744717</v>
      </c>
      <c r="BR123" s="1066"/>
      <c r="BS123" s="1066"/>
      <c r="BT123" s="1066"/>
      <c r="BU123" s="1066"/>
      <c r="BV123" s="1066">
        <v>38834071</v>
      </c>
      <c r="BW123" s="1066"/>
      <c r="BX123" s="1066"/>
      <c r="BY123" s="1066"/>
      <c r="BZ123" s="1066"/>
      <c r="CA123" s="1066">
        <v>40336783</v>
      </c>
      <c r="CB123" s="1066"/>
      <c r="CC123" s="1066"/>
      <c r="CD123" s="1066"/>
      <c r="CE123" s="1066"/>
      <c r="CF123" s="999"/>
      <c r="CG123" s="1000"/>
      <c r="CH123" s="1000"/>
      <c r="CI123" s="1000"/>
      <c r="CJ123" s="1001"/>
      <c r="CK123" s="1010"/>
      <c r="CL123" s="1011"/>
      <c r="CM123" s="1011"/>
      <c r="CN123" s="1011"/>
      <c r="CO123" s="1012"/>
      <c r="CP123" s="1020" t="s">
        <v>383</v>
      </c>
      <c r="CQ123" s="1021"/>
      <c r="CR123" s="1021"/>
      <c r="CS123" s="1021"/>
      <c r="CT123" s="1021"/>
      <c r="CU123" s="1021"/>
      <c r="CV123" s="1021"/>
      <c r="CW123" s="1021"/>
      <c r="CX123" s="1021"/>
      <c r="CY123" s="1021"/>
      <c r="CZ123" s="1021"/>
      <c r="DA123" s="1021"/>
      <c r="DB123" s="1021"/>
      <c r="DC123" s="1021"/>
      <c r="DD123" s="1021"/>
      <c r="DE123" s="1021"/>
      <c r="DF123" s="1022"/>
      <c r="DG123" s="958" t="s">
        <v>111</v>
      </c>
      <c r="DH123" s="959"/>
      <c r="DI123" s="959"/>
      <c r="DJ123" s="959"/>
      <c r="DK123" s="960"/>
      <c r="DL123" s="961" t="s">
        <v>111</v>
      </c>
      <c r="DM123" s="959"/>
      <c r="DN123" s="959"/>
      <c r="DO123" s="959"/>
      <c r="DP123" s="960"/>
      <c r="DQ123" s="961">
        <v>8994</v>
      </c>
      <c r="DR123" s="959"/>
      <c r="DS123" s="959"/>
      <c r="DT123" s="959"/>
      <c r="DU123" s="960"/>
      <c r="DV123" s="962">
        <v>0.1</v>
      </c>
      <c r="DW123" s="963"/>
      <c r="DX123" s="963"/>
      <c r="DY123" s="963"/>
      <c r="DZ123" s="964"/>
    </row>
    <row r="124" spans="1:130" s="199" customFormat="1" ht="26.25" customHeight="1" thickBot="1" x14ac:dyDescent="0.2">
      <c r="A124" s="1059"/>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1061" t="s">
        <v>444</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30.9</v>
      </c>
      <c r="BR124" s="1028"/>
      <c r="BS124" s="1028"/>
      <c r="BT124" s="1028"/>
      <c r="BU124" s="1028"/>
      <c r="BV124" s="1028">
        <v>17.8</v>
      </c>
      <c r="BW124" s="1028"/>
      <c r="BX124" s="1028"/>
      <c r="BY124" s="1028"/>
      <c r="BZ124" s="1028"/>
      <c r="CA124" s="1028">
        <v>10.7</v>
      </c>
      <c r="CB124" s="1028"/>
      <c r="CC124" s="1028"/>
      <c r="CD124" s="1028"/>
      <c r="CE124" s="1028"/>
      <c r="CF124" s="1029"/>
      <c r="CG124" s="1030"/>
      <c r="CH124" s="1030"/>
      <c r="CI124" s="1030"/>
      <c r="CJ124" s="1031"/>
      <c r="CK124" s="1013"/>
      <c r="CL124" s="1013"/>
      <c r="CM124" s="1013"/>
      <c r="CN124" s="1013"/>
      <c r="CO124" s="1014"/>
      <c r="CP124" s="1020" t="s">
        <v>445</v>
      </c>
      <c r="CQ124" s="1021"/>
      <c r="CR124" s="1021"/>
      <c r="CS124" s="1021"/>
      <c r="CT124" s="1021"/>
      <c r="CU124" s="1021"/>
      <c r="CV124" s="1021"/>
      <c r="CW124" s="1021"/>
      <c r="CX124" s="1021"/>
      <c r="CY124" s="1021"/>
      <c r="CZ124" s="1021"/>
      <c r="DA124" s="1021"/>
      <c r="DB124" s="1021"/>
      <c r="DC124" s="1021"/>
      <c r="DD124" s="1021"/>
      <c r="DE124" s="1021"/>
      <c r="DF124" s="1022"/>
      <c r="DG124" s="1005" t="s">
        <v>111</v>
      </c>
      <c r="DH124" s="984"/>
      <c r="DI124" s="984"/>
      <c r="DJ124" s="984"/>
      <c r="DK124" s="985"/>
      <c r="DL124" s="983" t="s">
        <v>111</v>
      </c>
      <c r="DM124" s="984"/>
      <c r="DN124" s="984"/>
      <c r="DO124" s="984"/>
      <c r="DP124" s="985"/>
      <c r="DQ124" s="983" t="s">
        <v>111</v>
      </c>
      <c r="DR124" s="984"/>
      <c r="DS124" s="984"/>
      <c r="DT124" s="984"/>
      <c r="DU124" s="985"/>
      <c r="DV124" s="986" t="s">
        <v>111</v>
      </c>
      <c r="DW124" s="987"/>
      <c r="DX124" s="987"/>
      <c r="DY124" s="987"/>
      <c r="DZ124" s="988"/>
    </row>
    <row r="125" spans="1:130" s="199" customFormat="1" ht="26.25" customHeight="1" x14ac:dyDescent="0.15">
      <c r="A125" s="1059"/>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446</v>
      </c>
      <c r="CL125" s="1008"/>
      <c r="CM125" s="1008"/>
      <c r="CN125" s="1008"/>
      <c r="CO125" s="1009"/>
      <c r="CP125" s="940" t="s">
        <v>447</v>
      </c>
      <c r="CQ125" s="889"/>
      <c r="CR125" s="889"/>
      <c r="CS125" s="889"/>
      <c r="CT125" s="889"/>
      <c r="CU125" s="889"/>
      <c r="CV125" s="889"/>
      <c r="CW125" s="889"/>
      <c r="CX125" s="889"/>
      <c r="CY125" s="889"/>
      <c r="CZ125" s="889"/>
      <c r="DA125" s="889"/>
      <c r="DB125" s="889"/>
      <c r="DC125" s="889"/>
      <c r="DD125" s="889"/>
      <c r="DE125" s="889"/>
      <c r="DF125" s="890"/>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9" customFormat="1" ht="26.25" customHeight="1" thickBot="1" x14ac:dyDescent="0.2">
      <c r="A126" s="1059"/>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6665</v>
      </c>
      <c r="AB126" s="959"/>
      <c r="AC126" s="959"/>
      <c r="AD126" s="959"/>
      <c r="AE126" s="960"/>
      <c r="AF126" s="961">
        <v>4937</v>
      </c>
      <c r="AG126" s="959"/>
      <c r="AH126" s="959"/>
      <c r="AI126" s="959"/>
      <c r="AJ126" s="960"/>
      <c r="AK126" s="961">
        <v>3602</v>
      </c>
      <c r="AL126" s="959"/>
      <c r="AM126" s="959"/>
      <c r="AN126" s="959"/>
      <c r="AO126" s="960"/>
      <c r="AP126" s="962">
        <v>0</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448</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9" customFormat="1" ht="26.25" customHeight="1" x14ac:dyDescent="0.15">
      <c r="A127" s="1060"/>
      <c r="B127" s="948"/>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5"/>
      <c r="AV127" s="235"/>
      <c r="AW127" s="235"/>
      <c r="AX127" s="1032" t="s">
        <v>450</v>
      </c>
      <c r="AY127" s="1033"/>
      <c r="AZ127" s="1033"/>
      <c r="BA127" s="1033"/>
      <c r="BB127" s="1033"/>
      <c r="BC127" s="1033"/>
      <c r="BD127" s="1033"/>
      <c r="BE127" s="1034"/>
      <c r="BF127" s="1035" t="s">
        <v>451</v>
      </c>
      <c r="BG127" s="1033"/>
      <c r="BH127" s="1033"/>
      <c r="BI127" s="1033"/>
      <c r="BJ127" s="1033"/>
      <c r="BK127" s="1033"/>
      <c r="BL127" s="1034"/>
      <c r="BM127" s="1035" t="s">
        <v>452</v>
      </c>
      <c r="BN127" s="1033"/>
      <c r="BO127" s="1033"/>
      <c r="BP127" s="1033"/>
      <c r="BQ127" s="1033"/>
      <c r="BR127" s="1033"/>
      <c r="BS127" s="1034"/>
      <c r="BT127" s="1035" t="s">
        <v>453</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454</v>
      </c>
      <c r="CQ127" s="950"/>
      <c r="CR127" s="950"/>
      <c r="CS127" s="950"/>
      <c r="CT127" s="950"/>
      <c r="CU127" s="950"/>
      <c r="CV127" s="950"/>
      <c r="CW127" s="950"/>
      <c r="CX127" s="950"/>
      <c r="CY127" s="950"/>
      <c r="CZ127" s="950"/>
      <c r="DA127" s="950"/>
      <c r="DB127" s="950"/>
      <c r="DC127" s="950"/>
      <c r="DD127" s="950"/>
      <c r="DE127" s="950"/>
      <c r="DF127" s="951"/>
      <c r="DG127" s="919" t="s">
        <v>111</v>
      </c>
      <c r="DH127" s="920"/>
      <c r="DI127" s="920"/>
      <c r="DJ127" s="920"/>
      <c r="DK127" s="920"/>
      <c r="DL127" s="920" t="s">
        <v>111</v>
      </c>
      <c r="DM127" s="920"/>
      <c r="DN127" s="920"/>
      <c r="DO127" s="920"/>
      <c r="DP127" s="920"/>
      <c r="DQ127" s="920" t="s">
        <v>111</v>
      </c>
      <c r="DR127" s="920"/>
      <c r="DS127" s="920"/>
      <c r="DT127" s="920"/>
      <c r="DU127" s="920"/>
      <c r="DV127" s="921" t="s">
        <v>111</v>
      </c>
      <c r="DW127" s="921"/>
      <c r="DX127" s="921"/>
      <c r="DY127" s="921"/>
      <c r="DZ127" s="922"/>
    </row>
    <row r="128" spans="1:130" s="199" customFormat="1" ht="26.25" customHeight="1" thickBot="1" x14ac:dyDescent="0.2">
      <c r="A128" s="1043" t="s">
        <v>455</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456</v>
      </c>
      <c r="X128" s="1045"/>
      <c r="Y128" s="1045"/>
      <c r="Z128" s="1046"/>
      <c r="AA128" s="1047">
        <v>229535</v>
      </c>
      <c r="AB128" s="1048"/>
      <c r="AC128" s="1048"/>
      <c r="AD128" s="1048"/>
      <c r="AE128" s="1049"/>
      <c r="AF128" s="1050">
        <v>238026</v>
      </c>
      <c r="AG128" s="1048"/>
      <c r="AH128" s="1048"/>
      <c r="AI128" s="1048"/>
      <c r="AJ128" s="1049"/>
      <c r="AK128" s="1050">
        <v>173663</v>
      </c>
      <c r="AL128" s="1048"/>
      <c r="AM128" s="1048"/>
      <c r="AN128" s="1048"/>
      <c r="AO128" s="1049"/>
      <c r="AP128" s="1051"/>
      <c r="AQ128" s="1052"/>
      <c r="AR128" s="1052"/>
      <c r="AS128" s="1052"/>
      <c r="AT128" s="1053"/>
      <c r="AU128" s="235"/>
      <c r="AV128" s="235"/>
      <c r="AW128" s="235"/>
      <c r="AX128" s="888" t="s">
        <v>457</v>
      </c>
      <c r="AY128" s="889"/>
      <c r="AZ128" s="889"/>
      <c r="BA128" s="889"/>
      <c r="BB128" s="889"/>
      <c r="BC128" s="889"/>
      <c r="BD128" s="889"/>
      <c r="BE128" s="890"/>
      <c r="BF128" s="1054" t="s">
        <v>111</v>
      </c>
      <c r="BG128" s="1055"/>
      <c r="BH128" s="1055"/>
      <c r="BI128" s="1055"/>
      <c r="BJ128" s="1055"/>
      <c r="BK128" s="1055"/>
      <c r="BL128" s="1056"/>
      <c r="BM128" s="1054">
        <v>12.52</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458</v>
      </c>
      <c r="CQ128" s="1037"/>
      <c r="CR128" s="1037"/>
      <c r="CS128" s="1037"/>
      <c r="CT128" s="1037"/>
      <c r="CU128" s="1037"/>
      <c r="CV128" s="1037"/>
      <c r="CW128" s="1037"/>
      <c r="CX128" s="1037"/>
      <c r="CY128" s="1037"/>
      <c r="CZ128" s="1037"/>
      <c r="DA128" s="1037"/>
      <c r="DB128" s="1037"/>
      <c r="DC128" s="1037"/>
      <c r="DD128" s="1037"/>
      <c r="DE128" s="1037"/>
      <c r="DF128" s="1038"/>
      <c r="DG128" s="1039">
        <v>27855</v>
      </c>
      <c r="DH128" s="1040"/>
      <c r="DI128" s="1040"/>
      <c r="DJ128" s="1040"/>
      <c r="DK128" s="1040"/>
      <c r="DL128" s="1040">
        <v>23213</v>
      </c>
      <c r="DM128" s="1040"/>
      <c r="DN128" s="1040"/>
      <c r="DO128" s="1040"/>
      <c r="DP128" s="1040"/>
      <c r="DQ128" s="1040">
        <v>18570</v>
      </c>
      <c r="DR128" s="1040"/>
      <c r="DS128" s="1040"/>
      <c r="DT128" s="1040"/>
      <c r="DU128" s="1040"/>
      <c r="DV128" s="1041">
        <v>0.1</v>
      </c>
      <c r="DW128" s="1041"/>
      <c r="DX128" s="1041"/>
      <c r="DY128" s="1041"/>
      <c r="DZ128" s="1042"/>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459</v>
      </c>
      <c r="X129" s="1074"/>
      <c r="Y129" s="1074"/>
      <c r="Z129" s="1075"/>
      <c r="AA129" s="958">
        <v>19016423</v>
      </c>
      <c r="AB129" s="959"/>
      <c r="AC129" s="959"/>
      <c r="AD129" s="959"/>
      <c r="AE129" s="960"/>
      <c r="AF129" s="961">
        <v>19479270</v>
      </c>
      <c r="AG129" s="959"/>
      <c r="AH129" s="959"/>
      <c r="AI129" s="959"/>
      <c r="AJ129" s="960"/>
      <c r="AK129" s="961">
        <v>19565742</v>
      </c>
      <c r="AL129" s="959"/>
      <c r="AM129" s="959"/>
      <c r="AN129" s="959"/>
      <c r="AO129" s="960"/>
      <c r="AP129" s="1076"/>
      <c r="AQ129" s="1077"/>
      <c r="AR129" s="1077"/>
      <c r="AS129" s="1077"/>
      <c r="AT129" s="1078"/>
      <c r="AU129" s="237"/>
      <c r="AV129" s="237"/>
      <c r="AW129" s="237"/>
      <c r="AX129" s="1067" t="s">
        <v>460</v>
      </c>
      <c r="AY129" s="950"/>
      <c r="AZ129" s="950"/>
      <c r="BA129" s="950"/>
      <c r="BB129" s="950"/>
      <c r="BC129" s="950"/>
      <c r="BD129" s="950"/>
      <c r="BE129" s="951"/>
      <c r="BF129" s="1068" t="s">
        <v>111</v>
      </c>
      <c r="BG129" s="1069"/>
      <c r="BH129" s="1069"/>
      <c r="BI129" s="1069"/>
      <c r="BJ129" s="1069"/>
      <c r="BK129" s="1069"/>
      <c r="BL129" s="1070"/>
      <c r="BM129" s="1068">
        <v>17.52</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462</v>
      </c>
      <c r="X130" s="1074"/>
      <c r="Y130" s="1074"/>
      <c r="Z130" s="1075"/>
      <c r="AA130" s="958">
        <v>2313384</v>
      </c>
      <c r="AB130" s="959"/>
      <c r="AC130" s="959"/>
      <c r="AD130" s="959"/>
      <c r="AE130" s="960"/>
      <c r="AF130" s="961">
        <v>2321610</v>
      </c>
      <c r="AG130" s="959"/>
      <c r="AH130" s="959"/>
      <c r="AI130" s="959"/>
      <c r="AJ130" s="960"/>
      <c r="AK130" s="961">
        <v>2405294</v>
      </c>
      <c r="AL130" s="959"/>
      <c r="AM130" s="959"/>
      <c r="AN130" s="959"/>
      <c r="AO130" s="960"/>
      <c r="AP130" s="1076"/>
      <c r="AQ130" s="1077"/>
      <c r="AR130" s="1077"/>
      <c r="AS130" s="1077"/>
      <c r="AT130" s="1078"/>
      <c r="AU130" s="237"/>
      <c r="AV130" s="237"/>
      <c r="AW130" s="237"/>
      <c r="AX130" s="1067" t="s">
        <v>463</v>
      </c>
      <c r="AY130" s="950"/>
      <c r="AZ130" s="950"/>
      <c r="BA130" s="950"/>
      <c r="BB130" s="950"/>
      <c r="BC130" s="950"/>
      <c r="BD130" s="950"/>
      <c r="BE130" s="951"/>
      <c r="BF130" s="1104">
        <v>7.3</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464</v>
      </c>
      <c r="X131" s="1112"/>
      <c r="Y131" s="1112"/>
      <c r="Z131" s="1113"/>
      <c r="AA131" s="1005">
        <v>16703039</v>
      </c>
      <c r="AB131" s="984"/>
      <c r="AC131" s="984"/>
      <c r="AD131" s="984"/>
      <c r="AE131" s="985"/>
      <c r="AF131" s="983">
        <v>17157660</v>
      </c>
      <c r="AG131" s="984"/>
      <c r="AH131" s="984"/>
      <c r="AI131" s="984"/>
      <c r="AJ131" s="985"/>
      <c r="AK131" s="983">
        <v>17160448</v>
      </c>
      <c r="AL131" s="984"/>
      <c r="AM131" s="984"/>
      <c r="AN131" s="984"/>
      <c r="AO131" s="985"/>
      <c r="AP131" s="1114"/>
      <c r="AQ131" s="1115"/>
      <c r="AR131" s="1115"/>
      <c r="AS131" s="1115"/>
      <c r="AT131" s="1116"/>
      <c r="AU131" s="237"/>
      <c r="AV131" s="237"/>
      <c r="AW131" s="237"/>
      <c r="AX131" s="1086" t="s">
        <v>465</v>
      </c>
      <c r="AY131" s="1037"/>
      <c r="AZ131" s="1037"/>
      <c r="BA131" s="1037"/>
      <c r="BB131" s="1037"/>
      <c r="BC131" s="1037"/>
      <c r="BD131" s="1037"/>
      <c r="BE131" s="1038"/>
      <c r="BF131" s="1087">
        <v>10.7</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466</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467</v>
      </c>
      <c r="W132" s="1097"/>
      <c r="X132" s="1097"/>
      <c r="Y132" s="1097"/>
      <c r="Z132" s="1098"/>
      <c r="AA132" s="1099">
        <v>7.5738732329999996</v>
      </c>
      <c r="AB132" s="1100"/>
      <c r="AC132" s="1100"/>
      <c r="AD132" s="1100"/>
      <c r="AE132" s="1101"/>
      <c r="AF132" s="1102">
        <v>7.2188398649999996</v>
      </c>
      <c r="AG132" s="1100"/>
      <c r="AH132" s="1100"/>
      <c r="AI132" s="1100"/>
      <c r="AJ132" s="1101"/>
      <c r="AK132" s="1102">
        <v>7.2316993119999999</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468</v>
      </c>
      <c r="W133" s="1080"/>
      <c r="X133" s="1080"/>
      <c r="Y133" s="1080"/>
      <c r="Z133" s="1081"/>
      <c r="AA133" s="1082">
        <v>7.7</v>
      </c>
      <c r="AB133" s="1083"/>
      <c r="AC133" s="1083"/>
      <c r="AD133" s="1083"/>
      <c r="AE133" s="1084"/>
      <c r="AF133" s="1082">
        <v>7.4</v>
      </c>
      <c r="AG133" s="1083"/>
      <c r="AH133" s="1083"/>
      <c r="AI133" s="1083"/>
      <c r="AJ133" s="1084"/>
      <c r="AK133" s="1082">
        <v>7.3</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C57" zoomScale="90" zoomScaleNormal="85" zoomScaleSheetLayoutView="9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5"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20" t="s">
        <v>471</v>
      </c>
      <c r="L7" s="256"/>
      <c r="M7" s="257" t="s">
        <v>472</v>
      </c>
      <c r="N7" s="258"/>
    </row>
    <row r="8" spans="1:16" x14ac:dyDescent="0.15">
      <c r="A8" s="250"/>
      <c r="B8" s="246"/>
      <c r="C8" s="246"/>
      <c r="D8" s="246"/>
      <c r="E8" s="246"/>
      <c r="F8" s="246"/>
      <c r="G8" s="259"/>
      <c r="H8" s="260"/>
      <c r="I8" s="260"/>
      <c r="J8" s="261"/>
      <c r="K8" s="1121"/>
      <c r="L8" s="262" t="s">
        <v>473</v>
      </c>
      <c r="M8" s="263" t="s">
        <v>474</v>
      </c>
      <c r="N8" s="264" t="s">
        <v>475</v>
      </c>
    </row>
    <row r="9" spans="1:16" x14ac:dyDescent="0.15">
      <c r="A9" s="250"/>
      <c r="B9" s="246"/>
      <c r="C9" s="246"/>
      <c r="D9" s="246"/>
      <c r="E9" s="246"/>
      <c r="F9" s="246"/>
      <c r="G9" s="1122" t="s">
        <v>476</v>
      </c>
      <c r="H9" s="1123"/>
      <c r="I9" s="1123"/>
      <c r="J9" s="1124"/>
      <c r="K9" s="265">
        <v>5795785</v>
      </c>
      <c r="L9" s="266">
        <v>106658</v>
      </c>
      <c r="M9" s="267">
        <v>72433</v>
      </c>
      <c r="N9" s="268">
        <v>47.3</v>
      </c>
    </row>
    <row r="10" spans="1:16" x14ac:dyDescent="0.15">
      <c r="A10" s="250"/>
      <c r="B10" s="246"/>
      <c r="C10" s="246"/>
      <c r="D10" s="246"/>
      <c r="E10" s="246"/>
      <c r="F10" s="246"/>
      <c r="G10" s="1122" t="s">
        <v>477</v>
      </c>
      <c r="H10" s="1123"/>
      <c r="I10" s="1123"/>
      <c r="J10" s="1124"/>
      <c r="K10" s="269">
        <v>666892</v>
      </c>
      <c r="L10" s="270">
        <v>12273</v>
      </c>
      <c r="M10" s="271">
        <v>5807</v>
      </c>
      <c r="N10" s="272">
        <v>111.3</v>
      </c>
    </row>
    <row r="11" spans="1:16" ht="13.5" customHeight="1" x14ac:dyDescent="0.15">
      <c r="A11" s="250"/>
      <c r="B11" s="246"/>
      <c r="C11" s="246"/>
      <c r="D11" s="246"/>
      <c r="E11" s="246"/>
      <c r="F11" s="246"/>
      <c r="G11" s="1122" t="s">
        <v>478</v>
      </c>
      <c r="H11" s="1123"/>
      <c r="I11" s="1123"/>
      <c r="J11" s="1124"/>
      <c r="K11" s="269">
        <v>5979</v>
      </c>
      <c r="L11" s="270">
        <v>110</v>
      </c>
      <c r="M11" s="271">
        <v>5465</v>
      </c>
      <c r="N11" s="272">
        <v>-98</v>
      </c>
    </row>
    <row r="12" spans="1:16" ht="13.5" customHeight="1" x14ac:dyDescent="0.15">
      <c r="A12" s="250"/>
      <c r="B12" s="246"/>
      <c r="C12" s="246"/>
      <c r="D12" s="246"/>
      <c r="E12" s="246"/>
      <c r="F12" s="246"/>
      <c r="G12" s="1122" t="s">
        <v>479</v>
      </c>
      <c r="H12" s="1123"/>
      <c r="I12" s="1123"/>
      <c r="J12" s="1124"/>
      <c r="K12" s="269" t="s">
        <v>480</v>
      </c>
      <c r="L12" s="270" t="s">
        <v>480</v>
      </c>
      <c r="M12" s="271">
        <v>1191</v>
      </c>
      <c r="N12" s="272" t="s">
        <v>480</v>
      </c>
    </row>
    <row r="13" spans="1:16" ht="13.5" customHeight="1" x14ac:dyDescent="0.15">
      <c r="A13" s="250"/>
      <c r="B13" s="246"/>
      <c r="C13" s="246"/>
      <c r="D13" s="246"/>
      <c r="E13" s="246"/>
      <c r="F13" s="246"/>
      <c r="G13" s="1122" t="s">
        <v>481</v>
      </c>
      <c r="H13" s="1123"/>
      <c r="I13" s="1123"/>
      <c r="J13" s="1124"/>
      <c r="K13" s="269" t="s">
        <v>480</v>
      </c>
      <c r="L13" s="270" t="s">
        <v>480</v>
      </c>
      <c r="M13" s="271">
        <v>3</v>
      </c>
      <c r="N13" s="272" t="s">
        <v>480</v>
      </c>
    </row>
    <row r="14" spans="1:16" ht="13.5" customHeight="1" x14ac:dyDescent="0.15">
      <c r="A14" s="250"/>
      <c r="B14" s="246"/>
      <c r="C14" s="246"/>
      <c r="D14" s="246"/>
      <c r="E14" s="246"/>
      <c r="F14" s="246"/>
      <c r="G14" s="1122" t="s">
        <v>482</v>
      </c>
      <c r="H14" s="1123"/>
      <c r="I14" s="1123"/>
      <c r="J14" s="1124"/>
      <c r="K14" s="269">
        <v>413541</v>
      </c>
      <c r="L14" s="270">
        <v>7610</v>
      </c>
      <c r="M14" s="271">
        <v>3078</v>
      </c>
      <c r="N14" s="272">
        <v>147.19999999999999</v>
      </c>
    </row>
    <row r="15" spans="1:16" ht="13.5" customHeight="1" x14ac:dyDescent="0.15">
      <c r="A15" s="250"/>
      <c r="B15" s="246"/>
      <c r="C15" s="246"/>
      <c r="D15" s="246"/>
      <c r="E15" s="246"/>
      <c r="F15" s="246"/>
      <c r="G15" s="1122" t="s">
        <v>483</v>
      </c>
      <c r="H15" s="1123"/>
      <c r="I15" s="1123"/>
      <c r="J15" s="1124"/>
      <c r="K15" s="269">
        <v>30811</v>
      </c>
      <c r="L15" s="270">
        <v>567</v>
      </c>
      <c r="M15" s="271">
        <v>1624</v>
      </c>
      <c r="N15" s="272">
        <v>-65.099999999999994</v>
      </c>
    </row>
    <row r="16" spans="1:16" x14ac:dyDescent="0.15">
      <c r="A16" s="250"/>
      <c r="B16" s="246"/>
      <c r="C16" s="246"/>
      <c r="D16" s="246"/>
      <c r="E16" s="246"/>
      <c r="F16" s="246"/>
      <c r="G16" s="1125" t="s">
        <v>484</v>
      </c>
      <c r="H16" s="1126"/>
      <c r="I16" s="1126"/>
      <c r="J16" s="1127"/>
      <c r="K16" s="270">
        <v>-746634</v>
      </c>
      <c r="L16" s="270">
        <v>-13740</v>
      </c>
      <c r="M16" s="271">
        <v>-7680</v>
      </c>
      <c r="N16" s="272">
        <v>78.900000000000006</v>
      </c>
    </row>
    <row r="17" spans="1:16" x14ac:dyDescent="0.15">
      <c r="A17" s="250"/>
      <c r="B17" s="246"/>
      <c r="C17" s="246"/>
      <c r="D17" s="246"/>
      <c r="E17" s="246"/>
      <c r="F17" s="246"/>
      <c r="G17" s="1125" t="s">
        <v>169</v>
      </c>
      <c r="H17" s="1126"/>
      <c r="I17" s="1126"/>
      <c r="J17" s="1127"/>
      <c r="K17" s="270">
        <v>6166374</v>
      </c>
      <c r="L17" s="270">
        <v>113478</v>
      </c>
      <c r="M17" s="271">
        <v>81920</v>
      </c>
      <c r="N17" s="272">
        <v>38.5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17" t="s">
        <v>489</v>
      </c>
      <c r="H21" s="1118"/>
      <c r="I21" s="1118"/>
      <c r="J21" s="1119"/>
      <c r="K21" s="282">
        <v>11.91</v>
      </c>
      <c r="L21" s="283">
        <v>8.2100000000000009</v>
      </c>
      <c r="M21" s="284">
        <v>3.7</v>
      </c>
      <c r="N21" s="251"/>
      <c r="O21" s="285"/>
      <c r="P21" s="281"/>
    </row>
    <row r="22" spans="1:16" s="286" customFormat="1" x14ac:dyDescent="0.15">
      <c r="A22" s="281"/>
      <c r="B22" s="251"/>
      <c r="C22" s="251"/>
      <c r="D22" s="251"/>
      <c r="E22" s="251"/>
      <c r="F22" s="251"/>
      <c r="G22" s="1117" t="s">
        <v>490</v>
      </c>
      <c r="H22" s="1118"/>
      <c r="I22" s="1118"/>
      <c r="J22" s="1119"/>
      <c r="K22" s="287">
        <v>93.8</v>
      </c>
      <c r="L22" s="288">
        <v>98.1</v>
      </c>
      <c r="M22" s="289">
        <v>-4.3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20" t="s">
        <v>471</v>
      </c>
      <c r="L30" s="256"/>
      <c r="M30" s="257" t="s">
        <v>472</v>
      </c>
      <c r="N30" s="258"/>
    </row>
    <row r="31" spans="1:16" x14ac:dyDescent="0.15">
      <c r="A31" s="250"/>
      <c r="B31" s="246"/>
      <c r="C31" s="246"/>
      <c r="D31" s="246"/>
      <c r="E31" s="246"/>
      <c r="F31" s="246"/>
      <c r="G31" s="259"/>
      <c r="H31" s="260"/>
      <c r="I31" s="260"/>
      <c r="J31" s="261"/>
      <c r="K31" s="1121"/>
      <c r="L31" s="262" t="s">
        <v>473</v>
      </c>
      <c r="M31" s="263" t="s">
        <v>474</v>
      </c>
      <c r="N31" s="264" t="s">
        <v>475</v>
      </c>
    </row>
    <row r="32" spans="1:16" ht="27" customHeight="1" x14ac:dyDescent="0.15">
      <c r="A32" s="250"/>
      <c r="B32" s="246"/>
      <c r="C32" s="246"/>
      <c r="D32" s="246"/>
      <c r="E32" s="246"/>
      <c r="F32" s="246"/>
      <c r="G32" s="1133" t="s">
        <v>494</v>
      </c>
      <c r="H32" s="1134"/>
      <c r="I32" s="1134"/>
      <c r="J32" s="1135"/>
      <c r="K32" s="296">
        <v>3633469</v>
      </c>
      <c r="L32" s="296">
        <v>66865</v>
      </c>
      <c r="M32" s="297">
        <v>53781</v>
      </c>
      <c r="N32" s="298">
        <v>24.3</v>
      </c>
    </row>
    <row r="33" spans="1:16" ht="13.5" customHeight="1" x14ac:dyDescent="0.15">
      <c r="A33" s="250"/>
      <c r="B33" s="246"/>
      <c r="C33" s="246"/>
      <c r="D33" s="246"/>
      <c r="E33" s="246"/>
      <c r="F33" s="246"/>
      <c r="G33" s="1133" t="s">
        <v>495</v>
      </c>
      <c r="H33" s="1134"/>
      <c r="I33" s="1134"/>
      <c r="J33" s="1135"/>
      <c r="K33" s="296" t="s">
        <v>480</v>
      </c>
      <c r="L33" s="296" t="s">
        <v>480</v>
      </c>
      <c r="M33" s="297" t="s">
        <v>480</v>
      </c>
      <c r="N33" s="298" t="s">
        <v>480</v>
      </c>
    </row>
    <row r="34" spans="1:16" ht="27" customHeight="1" x14ac:dyDescent="0.15">
      <c r="A34" s="250"/>
      <c r="B34" s="246"/>
      <c r="C34" s="246"/>
      <c r="D34" s="246"/>
      <c r="E34" s="246"/>
      <c r="F34" s="246"/>
      <c r="G34" s="1133" t="s">
        <v>496</v>
      </c>
      <c r="H34" s="1134"/>
      <c r="I34" s="1134"/>
      <c r="J34" s="1135"/>
      <c r="K34" s="296" t="s">
        <v>480</v>
      </c>
      <c r="L34" s="296" t="s">
        <v>480</v>
      </c>
      <c r="M34" s="297">
        <v>41</v>
      </c>
      <c r="N34" s="298" t="s">
        <v>480</v>
      </c>
    </row>
    <row r="35" spans="1:16" ht="27" customHeight="1" x14ac:dyDescent="0.15">
      <c r="A35" s="250"/>
      <c r="B35" s="246"/>
      <c r="C35" s="246"/>
      <c r="D35" s="246"/>
      <c r="E35" s="246"/>
      <c r="F35" s="246"/>
      <c r="G35" s="1133" t="s">
        <v>497</v>
      </c>
      <c r="H35" s="1134"/>
      <c r="I35" s="1134"/>
      <c r="J35" s="1135"/>
      <c r="K35" s="296">
        <v>182878</v>
      </c>
      <c r="L35" s="296">
        <v>3365</v>
      </c>
      <c r="M35" s="297">
        <v>14373</v>
      </c>
      <c r="N35" s="298">
        <v>-76.599999999999994</v>
      </c>
    </row>
    <row r="36" spans="1:16" ht="27" customHeight="1" x14ac:dyDescent="0.15">
      <c r="A36" s="250"/>
      <c r="B36" s="246"/>
      <c r="C36" s="246"/>
      <c r="D36" s="246"/>
      <c r="E36" s="246"/>
      <c r="F36" s="246"/>
      <c r="G36" s="1133" t="s">
        <v>498</v>
      </c>
      <c r="H36" s="1134"/>
      <c r="I36" s="1134"/>
      <c r="J36" s="1135"/>
      <c r="K36" s="296" t="s">
        <v>480</v>
      </c>
      <c r="L36" s="296" t="s">
        <v>480</v>
      </c>
      <c r="M36" s="297">
        <v>1414</v>
      </c>
      <c r="N36" s="298" t="s">
        <v>480</v>
      </c>
    </row>
    <row r="37" spans="1:16" ht="13.5" customHeight="1" x14ac:dyDescent="0.15">
      <c r="A37" s="250"/>
      <c r="B37" s="246"/>
      <c r="C37" s="246"/>
      <c r="D37" s="246"/>
      <c r="E37" s="246"/>
      <c r="F37" s="246"/>
      <c r="G37" s="1133" t="s">
        <v>499</v>
      </c>
      <c r="H37" s="1134"/>
      <c r="I37" s="1134"/>
      <c r="J37" s="1135"/>
      <c r="K37" s="296">
        <v>3602</v>
      </c>
      <c r="L37" s="296">
        <v>66</v>
      </c>
      <c r="M37" s="297">
        <v>886</v>
      </c>
      <c r="N37" s="298">
        <v>-92.6</v>
      </c>
    </row>
    <row r="38" spans="1:16" ht="27" customHeight="1" x14ac:dyDescent="0.15">
      <c r="A38" s="250"/>
      <c r="B38" s="246"/>
      <c r="C38" s="246"/>
      <c r="D38" s="246"/>
      <c r="E38" s="246"/>
      <c r="F38" s="246"/>
      <c r="G38" s="1136" t="s">
        <v>500</v>
      </c>
      <c r="H38" s="1137"/>
      <c r="I38" s="1137"/>
      <c r="J38" s="1138"/>
      <c r="K38" s="299" t="s">
        <v>480</v>
      </c>
      <c r="L38" s="299" t="s">
        <v>480</v>
      </c>
      <c r="M38" s="300">
        <v>2</v>
      </c>
      <c r="N38" s="301" t="s">
        <v>480</v>
      </c>
      <c r="O38" s="295"/>
    </row>
    <row r="39" spans="1:16" x14ac:dyDescent="0.15">
      <c r="A39" s="250"/>
      <c r="B39" s="246"/>
      <c r="C39" s="246"/>
      <c r="D39" s="246"/>
      <c r="E39" s="246"/>
      <c r="F39" s="246"/>
      <c r="G39" s="1136" t="s">
        <v>501</v>
      </c>
      <c r="H39" s="1137"/>
      <c r="I39" s="1137"/>
      <c r="J39" s="1138"/>
      <c r="K39" s="302">
        <v>-173663</v>
      </c>
      <c r="L39" s="302">
        <v>-3196</v>
      </c>
      <c r="M39" s="303">
        <v>-4261</v>
      </c>
      <c r="N39" s="304">
        <v>-25</v>
      </c>
      <c r="O39" s="295"/>
    </row>
    <row r="40" spans="1:16" ht="27" customHeight="1" x14ac:dyDescent="0.15">
      <c r="A40" s="250"/>
      <c r="B40" s="246"/>
      <c r="C40" s="246"/>
      <c r="D40" s="246"/>
      <c r="E40" s="246"/>
      <c r="F40" s="246"/>
      <c r="G40" s="1133" t="s">
        <v>502</v>
      </c>
      <c r="H40" s="1134"/>
      <c r="I40" s="1134"/>
      <c r="J40" s="1135"/>
      <c r="K40" s="302">
        <v>-2405294</v>
      </c>
      <c r="L40" s="302">
        <v>-44264</v>
      </c>
      <c r="M40" s="303">
        <v>-47768</v>
      </c>
      <c r="N40" s="304">
        <v>-7.3</v>
      </c>
      <c r="O40" s="295"/>
    </row>
    <row r="41" spans="1:16" x14ac:dyDescent="0.15">
      <c r="A41" s="250"/>
      <c r="B41" s="246"/>
      <c r="C41" s="246"/>
      <c r="D41" s="246"/>
      <c r="E41" s="246"/>
      <c r="F41" s="246"/>
      <c r="G41" s="1139" t="s">
        <v>280</v>
      </c>
      <c r="H41" s="1140"/>
      <c r="I41" s="1140"/>
      <c r="J41" s="1141"/>
      <c r="K41" s="296">
        <v>1240992</v>
      </c>
      <c r="L41" s="302">
        <v>22838</v>
      </c>
      <c r="M41" s="303">
        <v>18468</v>
      </c>
      <c r="N41" s="304">
        <v>23.7</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28" t="s">
        <v>471</v>
      </c>
      <c r="J49" s="1130" t="s">
        <v>506</v>
      </c>
      <c r="K49" s="1131"/>
      <c r="L49" s="1131"/>
      <c r="M49" s="1131"/>
      <c r="N49" s="1132"/>
    </row>
    <row r="50" spans="1:14" x14ac:dyDescent="0.15">
      <c r="A50" s="250"/>
      <c r="B50" s="246"/>
      <c r="C50" s="246"/>
      <c r="D50" s="246"/>
      <c r="E50" s="246"/>
      <c r="F50" s="246"/>
      <c r="G50" s="314"/>
      <c r="H50" s="315"/>
      <c r="I50" s="1129"/>
      <c r="J50" s="316" t="s">
        <v>507</v>
      </c>
      <c r="K50" s="317" t="s">
        <v>508</v>
      </c>
      <c r="L50" s="318" t="s">
        <v>509</v>
      </c>
      <c r="M50" s="319" t="s">
        <v>510</v>
      </c>
      <c r="N50" s="320" t="s">
        <v>511</v>
      </c>
    </row>
    <row r="51" spans="1:14" x14ac:dyDescent="0.15">
      <c r="A51" s="250"/>
      <c r="B51" s="246"/>
      <c r="C51" s="246"/>
      <c r="D51" s="246"/>
      <c r="E51" s="246"/>
      <c r="F51" s="246"/>
      <c r="G51" s="312" t="s">
        <v>512</v>
      </c>
      <c r="H51" s="313"/>
      <c r="I51" s="321">
        <v>8272078</v>
      </c>
      <c r="J51" s="322">
        <v>151728</v>
      </c>
      <c r="K51" s="323">
        <v>-1.1000000000000001</v>
      </c>
      <c r="L51" s="324">
        <v>50880</v>
      </c>
      <c r="M51" s="325">
        <v>7</v>
      </c>
      <c r="N51" s="326">
        <v>-8.1</v>
      </c>
    </row>
    <row r="52" spans="1:14" x14ac:dyDescent="0.15">
      <c r="A52" s="250"/>
      <c r="B52" s="246"/>
      <c r="C52" s="246"/>
      <c r="D52" s="246"/>
      <c r="E52" s="246"/>
      <c r="F52" s="246"/>
      <c r="G52" s="327"/>
      <c r="H52" s="328" t="s">
        <v>513</v>
      </c>
      <c r="I52" s="329">
        <v>1022027</v>
      </c>
      <c r="J52" s="330">
        <v>18746</v>
      </c>
      <c r="K52" s="331">
        <v>-25.1</v>
      </c>
      <c r="L52" s="332">
        <v>26879</v>
      </c>
      <c r="M52" s="333">
        <v>2.4</v>
      </c>
      <c r="N52" s="334">
        <v>-27.5</v>
      </c>
    </row>
    <row r="53" spans="1:14" x14ac:dyDescent="0.15">
      <c r="A53" s="250"/>
      <c r="B53" s="246"/>
      <c r="C53" s="246"/>
      <c r="D53" s="246"/>
      <c r="E53" s="246"/>
      <c r="F53" s="246"/>
      <c r="G53" s="312" t="s">
        <v>514</v>
      </c>
      <c r="H53" s="313"/>
      <c r="I53" s="321">
        <v>9775178</v>
      </c>
      <c r="J53" s="322">
        <v>177711</v>
      </c>
      <c r="K53" s="323">
        <v>17.100000000000001</v>
      </c>
      <c r="L53" s="324">
        <v>63956</v>
      </c>
      <c r="M53" s="325">
        <v>25.7</v>
      </c>
      <c r="N53" s="326">
        <v>-8.6</v>
      </c>
    </row>
    <row r="54" spans="1:14" x14ac:dyDescent="0.15">
      <c r="A54" s="250"/>
      <c r="B54" s="246"/>
      <c r="C54" s="246"/>
      <c r="D54" s="246"/>
      <c r="E54" s="246"/>
      <c r="F54" s="246"/>
      <c r="G54" s="327"/>
      <c r="H54" s="328" t="s">
        <v>513</v>
      </c>
      <c r="I54" s="329">
        <v>669360</v>
      </c>
      <c r="J54" s="330">
        <v>12169</v>
      </c>
      <c r="K54" s="331">
        <v>-35.1</v>
      </c>
      <c r="L54" s="332">
        <v>29239</v>
      </c>
      <c r="M54" s="333">
        <v>8.8000000000000007</v>
      </c>
      <c r="N54" s="334">
        <v>-43.9</v>
      </c>
    </row>
    <row r="55" spans="1:14" x14ac:dyDescent="0.15">
      <c r="A55" s="250"/>
      <c r="B55" s="246"/>
      <c r="C55" s="246"/>
      <c r="D55" s="246"/>
      <c r="E55" s="246"/>
      <c r="F55" s="246"/>
      <c r="G55" s="312" t="s">
        <v>515</v>
      </c>
      <c r="H55" s="313"/>
      <c r="I55" s="321">
        <v>8045816</v>
      </c>
      <c r="J55" s="322">
        <v>147074</v>
      </c>
      <c r="K55" s="323">
        <v>-17.2</v>
      </c>
      <c r="L55" s="324">
        <v>66255</v>
      </c>
      <c r="M55" s="325">
        <v>3.6</v>
      </c>
      <c r="N55" s="326">
        <v>-20.8</v>
      </c>
    </row>
    <row r="56" spans="1:14" x14ac:dyDescent="0.15">
      <c r="A56" s="250"/>
      <c r="B56" s="246"/>
      <c r="C56" s="246"/>
      <c r="D56" s="246"/>
      <c r="E56" s="246"/>
      <c r="F56" s="246"/>
      <c r="G56" s="327"/>
      <c r="H56" s="328" t="s">
        <v>513</v>
      </c>
      <c r="I56" s="329">
        <v>1039136</v>
      </c>
      <c r="J56" s="330">
        <v>18995</v>
      </c>
      <c r="K56" s="331">
        <v>56.1</v>
      </c>
      <c r="L56" s="332">
        <v>31822</v>
      </c>
      <c r="M56" s="333">
        <v>8.8000000000000007</v>
      </c>
      <c r="N56" s="334">
        <v>47.3</v>
      </c>
    </row>
    <row r="57" spans="1:14" x14ac:dyDescent="0.15">
      <c r="A57" s="250"/>
      <c r="B57" s="246"/>
      <c r="C57" s="246"/>
      <c r="D57" s="246"/>
      <c r="E57" s="246"/>
      <c r="F57" s="246"/>
      <c r="G57" s="312" t="s">
        <v>516</v>
      </c>
      <c r="H57" s="313"/>
      <c r="I57" s="321">
        <v>11253528</v>
      </c>
      <c r="J57" s="322">
        <v>206415</v>
      </c>
      <c r="K57" s="323">
        <v>40.299999999999997</v>
      </c>
      <c r="L57" s="324">
        <v>92247</v>
      </c>
      <c r="M57" s="325">
        <v>39.200000000000003</v>
      </c>
      <c r="N57" s="326">
        <v>1.1000000000000001</v>
      </c>
    </row>
    <row r="58" spans="1:14" x14ac:dyDescent="0.15">
      <c r="A58" s="250"/>
      <c r="B58" s="246"/>
      <c r="C58" s="246"/>
      <c r="D58" s="246"/>
      <c r="E58" s="246"/>
      <c r="F58" s="246"/>
      <c r="G58" s="327"/>
      <c r="H58" s="328" t="s">
        <v>513</v>
      </c>
      <c r="I58" s="329">
        <v>1236540</v>
      </c>
      <c r="J58" s="330">
        <v>22681</v>
      </c>
      <c r="K58" s="331">
        <v>19.399999999999999</v>
      </c>
      <c r="L58" s="332">
        <v>37204</v>
      </c>
      <c r="M58" s="333">
        <v>16.899999999999999</v>
      </c>
      <c r="N58" s="334">
        <v>2.5</v>
      </c>
    </row>
    <row r="59" spans="1:14" x14ac:dyDescent="0.15">
      <c r="A59" s="250"/>
      <c r="B59" s="246"/>
      <c r="C59" s="246"/>
      <c r="D59" s="246"/>
      <c r="E59" s="246"/>
      <c r="F59" s="246"/>
      <c r="G59" s="312" t="s">
        <v>517</v>
      </c>
      <c r="H59" s="313"/>
      <c r="I59" s="321">
        <v>10306058</v>
      </c>
      <c r="J59" s="322">
        <v>189659</v>
      </c>
      <c r="K59" s="323">
        <v>-8.1</v>
      </c>
      <c r="L59" s="324">
        <v>67319</v>
      </c>
      <c r="M59" s="325">
        <v>-27</v>
      </c>
      <c r="N59" s="326">
        <v>18.899999999999999</v>
      </c>
    </row>
    <row r="60" spans="1:14" x14ac:dyDescent="0.15">
      <c r="A60" s="250"/>
      <c r="B60" s="246"/>
      <c r="C60" s="246"/>
      <c r="D60" s="246"/>
      <c r="E60" s="246"/>
      <c r="F60" s="246"/>
      <c r="G60" s="327"/>
      <c r="H60" s="328" t="s">
        <v>513</v>
      </c>
      <c r="I60" s="335">
        <v>1893555</v>
      </c>
      <c r="J60" s="330">
        <v>34846</v>
      </c>
      <c r="K60" s="331">
        <v>53.6</v>
      </c>
      <c r="L60" s="332">
        <v>38101</v>
      </c>
      <c r="M60" s="333">
        <v>2.4</v>
      </c>
      <c r="N60" s="334">
        <v>51.2</v>
      </c>
    </row>
    <row r="61" spans="1:14" x14ac:dyDescent="0.15">
      <c r="A61" s="250"/>
      <c r="B61" s="246"/>
      <c r="C61" s="246"/>
      <c r="D61" s="246"/>
      <c r="E61" s="246"/>
      <c r="F61" s="246"/>
      <c r="G61" s="312" t="s">
        <v>518</v>
      </c>
      <c r="H61" s="336"/>
      <c r="I61" s="337">
        <v>9530532</v>
      </c>
      <c r="J61" s="338">
        <v>174517</v>
      </c>
      <c r="K61" s="339">
        <v>6.2</v>
      </c>
      <c r="L61" s="340">
        <v>68131</v>
      </c>
      <c r="M61" s="341">
        <v>9.6999999999999993</v>
      </c>
      <c r="N61" s="326">
        <v>-3.5</v>
      </c>
    </row>
    <row r="62" spans="1:14" x14ac:dyDescent="0.15">
      <c r="A62" s="250"/>
      <c r="B62" s="246"/>
      <c r="C62" s="246"/>
      <c r="D62" s="246"/>
      <c r="E62" s="246"/>
      <c r="F62" s="246"/>
      <c r="G62" s="327"/>
      <c r="H62" s="328" t="s">
        <v>513</v>
      </c>
      <c r="I62" s="329">
        <v>1172124</v>
      </c>
      <c r="J62" s="330">
        <v>21487</v>
      </c>
      <c r="K62" s="331">
        <v>13.8</v>
      </c>
      <c r="L62" s="332">
        <v>32649</v>
      </c>
      <c r="M62" s="333">
        <v>7.9</v>
      </c>
      <c r="N62" s="334">
        <v>5.9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8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44"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42" t="s">
        <v>3</v>
      </c>
      <c r="D47" s="1142"/>
      <c r="E47" s="1143"/>
      <c r="F47" s="11">
        <v>23.3</v>
      </c>
      <c r="G47" s="12">
        <v>28.07</v>
      </c>
      <c r="H47" s="12">
        <v>34.119999999999997</v>
      </c>
      <c r="I47" s="12">
        <v>36.99</v>
      </c>
      <c r="J47" s="13">
        <v>41.48</v>
      </c>
    </row>
    <row r="48" spans="2:10" ht="57.75" customHeight="1" x14ac:dyDescent="0.15">
      <c r="B48" s="14"/>
      <c r="C48" s="1144" t="s">
        <v>4</v>
      </c>
      <c r="D48" s="1144"/>
      <c r="E48" s="1145"/>
      <c r="F48" s="15">
        <v>9.94</v>
      </c>
      <c r="G48" s="16">
        <v>11.3</v>
      </c>
      <c r="H48" s="16">
        <v>7.54</v>
      </c>
      <c r="I48" s="16">
        <v>6.56</v>
      </c>
      <c r="J48" s="17">
        <v>10.6</v>
      </c>
    </row>
    <row r="49" spans="2:10" ht="57.75" customHeight="1" thickBot="1" x14ac:dyDescent="0.2">
      <c r="B49" s="18"/>
      <c r="C49" s="1146" t="s">
        <v>5</v>
      </c>
      <c r="D49" s="1146"/>
      <c r="E49" s="1147"/>
      <c r="F49" s="19">
        <v>4.5599999999999996</v>
      </c>
      <c r="G49" s="20">
        <v>6.52</v>
      </c>
      <c r="H49" s="20">
        <v>1.9</v>
      </c>
      <c r="I49" s="20">
        <v>2.88</v>
      </c>
      <c r="J49" s="21">
        <v>8.73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豊見山　徹</cp:lastModifiedBy>
  <cp:lastPrinted>2018-03-05T02:19:09Z</cp:lastPrinted>
  <dcterms:created xsi:type="dcterms:W3CDTF">2018-01-24T06:46:14Z</dcterms:created>
  <dcterms:modified xsi:type="dcterms:W3CDTF">2018-03-05T02:20:32Z</dcterms:modified>
  <cp:category/>
</cp:coreProperties>
</file>